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55" yWindow="555" windowWidth="25035" windowHeight="15495" tabRatio="500"/>
  </bookViews>
  <sheets>
    <sheet name="Not Dynamic" sheetId="3" r:id="rId1"/>
    <sheet name="Dynamic" sheetId="1" r:id="rId2"/>
    <sheet name="more data" sheetId="2" r:id="rId3"/>
  </sheets>
  <definedNames>
    <definedName name="_xlnm._FilterDatabase" localSheetId="1" hidden="1">Dynamic!$B$5:$I$15</definedName>
    <definedName name="_xlnm._FilterDatabase" localSheetId="0" hidden="1">'Not Dynamic'!$B$5:$I$15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" i="3" l="1"/>
  <c r="L9" i="3"/>
  <c r="L8" i="3"/>
  <c r="L7" i="3"/>
  <c r="L6" i="3"/>
  <c r="L5" i="3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<sst xmlns="http://schemas.openxmlformats.org/spreadsheetml/2006/main" count="88" uniqueCount="41">
  <si>
    <t>Address</t>
  </si>
  <si>
    <t>1301 Robinson Court</t>
  </si>
  <si>
    <t>2479 North Bend River Road</t>
  </si>
  <si>
    <t>897 Wiseman Street</t>
  </si>
  <si>
    <t>4960 Rosewood Lane</t>
  </si>
  <si>
    <t>4883 Hartland Avenue</t>
  </si>
  <si>
    <t>3007 Arthur Avenue</t>
  </si>
  <si>
    <t>2659 Crestview Terrace</t>
  </si>
  <si>
    <t>4803 Hoffman Avenue</t>
  </si>
  <si>
    <t>3385 Harter Street</t>
  </si>
  <si>
    <t>1233 Green Avenue</t>
  </si>
  <si>
    <t>966 Trainer Avenue</t>
  </si>
  <si>
    <t>1780 Tennessee Avenue</t>
  </si>
  <si>
    <t>1448 Chenoweth Drive</t>
  </si>
  <si>
    <t>4150 Richland Avenue</t>
  </si>
  <si>
    <t>4318 D Street</t>
  </si>
  <si>
    <t>396 Coburn Hollow Road</t>
  </si>
  <si>
    <t>Baths</t>
  </si>
  <si>
    <t>Price</t>
  </si>
  <si>
    <t>Listed</t>
  </si>
  <si>
    <t>Beds</t>
  </si>
  <si>
    <t>Status</t>
  </si>
  <si>
    <t>Sold</t>
  </si>
  <si>
    <t>For Sale</t>
  </si>
  <si>
    <t>Sale Pending</t>
  </si>
  <si>
    <t>Size</t>
  </si>
  <si>
    <t>Year</t>
  </si>
  <si>
    <t>Dynamic named range with a table</t>
  </si>
  <si>
    <t>2,157 SF</t>
  </si>
  <si>
    <t>4,004 SF</t>
  </si>
  <si>
    <t>2,932 SF</t>
  </si>
  <si>
    <t>3,006 SF</t>
  </si>
  <si>
    <t>3,600 SF</t>
  </si>
  <si>
    <t>3,920 SF</t>
  </si>
  <si>
    <t>Total properties</t>
  </si>
  <si>
    <t>Average price</t>
  </si>
  <si>
    <t>Maximum price</t>
  </si>
  <si>
    <t>Minimum price</t>
  </si>
  <si>
    <t>Oldest</t>
  </si>
  <si>
    <t>Newest</t>
  </si>
  <si>
    <t>Normal data and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</si>
</sst>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[$$-409]* #,##0_);_([$$-409]* \(#,##0\);_([$$-409]* &quot;-&quot;_);_(@_)"/>
    <numFmt numFmtId="165" formatCode="&quot;$&quot;#,##0"/>
    <numFmt numFmtId="166" formatCode="#,##0\ &quot;SF&quot;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8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165" fontId="0" fillId="0" borderId="1" xfId="55" applyNumberFormat="1" applyFont="1" applyBorder="1"/>
    <xf numFmtId="0" fontId="5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166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2" borderId="0" xfId="0" applyFont="1" applyFill="1" applyBorder="1"/>
    <xf numFmtId="164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/>
    <xf numFmtId="14" fontId="0" fillId="2" borderId="0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166" fontId="0" fillId="0" borderId="0" xfId="0" applyNumberFormat="1" applyFont="1" applyBorder="1"/>
    <xf numFmtId="14" fontId="0" fillId="0" borderId="0" xfId="0" applyNumberFormat="1" applyFont="1" applyBorder="1"/>
    <xf numFmtId="0" fontId="0" fillId="0" borderId="2" xfId="0" applyFont="1" applyBorder="1"/>
    <xf numFmtId="164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166" fontId="0" fillId="0" borderId="2" xfId="0" applyNumberFormat="1" applyFont="1" applyBorder="1"/>
    <xf numFmtId="14" fontId="0" fillId="0" borderId="2" xfId="0" applyNumberFormat="1" applyFont="1" applyBorder="1"/>
    <xf numFmtId="0" fontId="0" fillId="3" borderId="1" xfId="0" applyFill="1" applyBorder="1"/>
    <xf numFmtId="0" fontId="0" fillId="0" borderId="1" xfId="55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0" fillId="2" borderId="3" xfId="0" applyFont="1" applyFill="1" applyBorder="1"/>
    <xf numFmtId="164" fontId="0" fillId="2" borderId="3" xfId="0" applyNumberFormat="1" applyFont="1" applyFill="1" applyBorder="1"/>
    <xf numFmtId="0" fontId="0" fillId="2" borderId="3" xfId="0" applyFont="1" applyFill="1" applyBorder="1" applyAlignment="1">
      <alignment horizontal="center"/>
    </xf>
    <xf numFmtId="166" fontId="0" fillId="2" borderId="3" xfId="0" applyNumberFormat="1" applyFont="1" applyFill="1" applyBorder="1"/>
    <xf numFmtId="14" fontId="0" fillId="2" borderId="3" xfId="0" applyNumberFormat="1" applyFont="1" applyFill="1" applyBorder="1"/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166" fontId="6" fillId="0" borderId="0" xfId="0" applyNumberFormat="1" applyFont="1" applyBorder="1"/>
    <xf numFmtId="14" fontId="6" fillId="0" borderId="0" xfId="0" applyNumberFormat="1" applyFont="1" applyBorder="1"/>
  </cellXfs>
  <cellStyles count="82">
    <cellStyle name="Currency" xfId="5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1" displayName="Table1" ref="B5:I15" totalsRowShown="0">
  <tableColumns count="8">
    <tableColumn id="1" name="Address"/>
    <tableColumn id="2" name="Price"/>
    <tableColumn id="3" name="Beds"/>
    <tableColumn id="4" name="Baths"/>
    <tableColumn id="5" name="Size"/>
    <tableColumn id="6" name="Year"/>
    <tableColumn id="7" name="Listed"/>
    <tableColumn id="8" name="Statu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"/>
  <sheetViews>
    <sheetView showGridLines="0" tabSelected="1" workbookViewId="0">
      <selection activeCell="B5" sqref="B5"/>
    </sheetView>
  </sheetViews>
  <sheetFormatPr defaultColWidth="11" defaultRowHeight="15.75" x14ac:dyDescent="0.25"/>
  <cols>
    <col min="1" max="1" width="3.625" customWidth="1"/>
    <col min="2" max="2" width="24.625" bestFit="1" customWidth="1"/>
    <col min="3" max="3" width="13.125" customWidth="1"/>
    <col min="4" max="4" width="8.125" customWidth="1"/>
    <col min="5" max="5" width="8.375" customWidth="1"/>
    <col min="6" max="6" width="8.875" customWidth="1"/>
    <col min="7" max="7" width="7.875" customWidth="1"/>
    <col min="9" max="9" width="12" customWidth="1"/>
    <col min="10" max="10" width="7.875" customWidth="1"/>
    <col min="11" max="11" width="15.375" customWidth="1"/>
    <col min="12" max="12" width="10.375" customWidth="1"/>
    <col min="13" max="13" width="31.5" bestFit="1" customWidth="1"/>
  </cols>
  <sheetData>
    <row r="2" spans="2:13" x14ac:dyDescent="0.25">
      <c r="B2" s="1"/>
    </row>
    <row r="3" spans="2:13" x14ac:dyDescent="0.25">
      <c r="B3" s="1" t="s">
        <v>40</v>
      </c>
    </row>
    <row r="5" spans="2:13" x14ac:dyDescent="0.25">
      <c r="B5" s="26" t="s">
        <v>0</v>
      </c>
      <c r="C5" s="26" t="s">
        <v>18</v>
      </c>
      <c r="D5" s="27" t="s">
        <v>20</v>
      </c>
      <c r="E5" s="27" t="s">
        <v>17</v>
      </c>
      <c r="F5" s="26" t="s">
        <v>25</v>
      </c>
      <c r="G5" s="26" t="s">
        <v>26</v>
      </c>
      <c r="H5" s="26" t="s">
        <v>19</v>
      </c>
      <c r="I5" s="26" t="s">
        <v>21</v>
      </c>
      <c r="K5" s="24" t="s">
        <v>34</v>
      </c>
      <c r="L5" s="25">
        <f>ROWS(B6:I15)</f>
        <v>10</v>
      </c>
    </row>
    <row r="6" spans="2:13" x14ac:dyDescent="0.25">
      <c r="B6" s="28" t="s">
        <v>6</v>
      </c>
      <c r="C6" s="29">
        <v>153750</v>
      </c>
      <c r="D6" s="30">
        <v>2</v>
      </c>
      <c r="E6" s="30">
        <v>1</v>
      </c>
      <c r="F6" s="31">
        <v>1025</v>
      </c>
      <c r="G6" s="28">
        <v>1975</v>
      </c>
      <c r="H6" s="32">
        <v>41324</v>
      </c>
      <c r="I6" s="28" t="s">
        <v>22</v>
      </c>
      <c r="K6" s="24" t="s">
        <v>35</v>
      </c>
      <c r="L6" s="2">
        <f>AVERAGE(C6:C15)</f>
        <v>200215</v>
      </c>
    </row>
    <row r="7" spans="2:13" x14ac:dyDescent="0.25">
      <c r="B7" s="14" t="s">
        <v>2</v>
      </c>
      <c r="C7" s="15">
        <v>109900</v>
      </c>
      <c r="D7" s="16">
        <v>1</v>
      </c>
      <c r="E7" s="16">
        <v>1</v>
      </c>
      <c r="F7" s="17">
        <v>758</v>
      </c>
      <c r="G7" s="14">
        <v>1965</v>
      </c>
      <c r="H7" s="18">
        <v>41206</v>
      </c>
      <c r="I7" s="14" t="s">
        <v>23</v>
      </c>
      <c r="K7" s="24" t="s">
        <v>36</v>
      </c>
      <c r="L7" s="2">
        <f>MAX(C6:C15)</f>
        <v>385000</v>
      </c>
    </row>
    <row r="8" spans="2:13" x14ac:dyDescent="0.25">
      <c r="B8" s="9" t="s">
        <v>15</v>
      </c>
      <c r="C8" s="10">
        <v>109900</v>
      </c>
      <c r="D8" s="11">
        <v>2</v>
      </c>
      <c r="E8" s="11">
        <v>1</v>
      </c>
      <c r="F8" s="12">
        <v>1010</v>
      </c>
      <c r="G8" s="9">
        <v>1959</v>
      </c>
      <c r="H8" s="13">
        <v>41004</v>
      </c>
      <c r="I8" s="9" t="s">
        <v>24</v>
      </c>
      <c r="K8" s="24" t="s">
        <v>37</v>
      </c>
      <c r="L8" s="2">
        <f>MIN(C6:C15)</f>
        <v>109900</v>
      </c>
      <c r="M8" s="3"/>
    </row>
    <row r="9" spans="2:13" x14ac:dyDescent="0.25">
      <c r="B9" s="14" t="s">
        <v>5</v>
      </c>
      <c r="C9" s="15">
        <v>129900</v>
      </c>
      <c r="D9" s="16">
        <v>1</v>
      </c>
      <c r="E9" s="16">
        <v>1</v>
      </c>
      <c r="F9" s="17">
        <v>895</v>
      </c>
      <c r="G9" s="14">
        <v>1975</v>
      </c>
      <c r="H9" s="18">
        <v>41174</v>
      </c>
      <c r="I9" s="14" t="s">
        <v>23</v>
      </c>
      <c r="K9" s="24" t="s">
        <v>38</v>
      </c>
      <c r="L9" s="25">
        <f>MIN(G6:G15)</f>
        <v>1953</v>
      </c>
      <c r="M9" s="3"/>
    </row>
    <row r="10" spans="2:13" x14ac:dyDescent="0.25">
      <c r="B10" s="9" t="s">
        <v>14</v>
      </c>
      <c r="C10" s="10">
        <v>149900</v>
      </c>
      <c r="D10" s="11">
        <v>2</v>
      </c>
      <c r="E10" s="11">
        <v>1</v>
      </c>
      <c r="F10" s="12">
        <v>1032</v>
      </c>
      <c r="G10" s="9">
        <v>1959</v>
      </c>
      <c r="H10" s="13">
        <v>41166</v>
      </c>
      <c r="I10" s="9" t="s">
        <v>22</v>
      </c>
      <c r="K10" s="24" t="s">
        <v>39</v>
      </c>
      <c r="L10" s="25">
        <f>MAX(G6:G15)</f>
        <v>1976</v>
      </c>
      <c r="M10" s="3"/>
    </row>
    <row r="11" spans="2:13" x14ac:dyDescent="0.25">
      <c r="B11" s="14" t="s">
        <v>7</v>
      </c>
      <c r="C11" s="15">
        <v>189000</v>
      </c>
      <c r="D11" s="16">
        <v>3</v>
      </c>
      <c r="E11" s="16">
        <v>2</v>
      </c>
      <c r="F11" s="17">
        <v>1825</v>
      </c>
      <c r="G11" s="14">
        <v>1957</v>
      </c>
      <c r="H11" s="18">
        <v>41191</v>
      </c>
      <c r="I11" s="14" t="s">
        <v>22</v>
      </c>
      <c r="M11" s="3"/>
    </row>
    <row r="12" spans="2:13" x14ac:dyDescent="0.25">
      <c r="B12" s="9" t="s">
        <v>10</v>
      </c>
      <c r="C12" s="10">
        <v>189900</v>
      </c>
      <c r="D12" s="11">
        <v>3</v>
      </c>
      <c r="E12" s="11">
        <v>2</v>
      </c>
      <c r="F12" s="12">
        <v>1653</v>
      </c>
      <c r="G12" s="9">
        <v>1976</v>
      </c>
      <c r="H12" s="13">
        <v>41248</v>
      </c>
      <c r="I12" s="9" t="s">
        <v>23</v>
      </c>
    </row>
    <row r="13" spans="2:13" x14ac:dyDescent="0.25">
      <c r="B13" s="14" t="s">
        <v>13</v>
      </c>
      <c r="C13" s="15">
        <v>229900</v>
      </c>
      <c r="D13" s="16">
        <v>4</v>
      </c>
      <c r="E13" s="16">
        <v>2</v>
      </c>
      <c r="F13" s="17">
        <v>2144</v>
      </c>
      <c r="G13" s="14">
        <v>1957</v>
      </c>
      <c r="H13" s="18">
        <v>41031</v>
      </c>
      <c r="I13" s="14" t="s">
        <v>23</v>
      </c>
    </row>
    <row r="14" spans="2:13" x14ac:dyDescent="0.25">
      <c r="B14" s="9" t="s">
        <v>1</v>
      </c>
      <c r="C14" s="10">
        <v>355000</v>
      </c>
      <c r="D14" s="11">
        <v>3</v>
      </c>
      <c r="E14" s="11">
        <v>2</v>
      </c>
      <c r="F14" s="12">
        <v>2000</v>
      </c>
      <c r="G14" s="9">
        <v>1953</v>
      </c>
      <c r="H14" s="13">
        <v>41350</v>
      </c>
      <c r="I14" s="9" t="s">
        <v>24</v>
      </c>
    </row>
    <row r="15" spans="2:13" x14ac:dyDescent="0.25">
      <c r="B15" s="19" t="s">
        <v>8</v>
      </c>
      <c r="C15" s="20">
        <v>385000</v>
      </c>
      <c r="D15" s="21">
        <v>4</v>
      </c>
      <c r="E15" s="21">
        <v>2</v>
      </c>
      <c r="F15" s="22">
        <v>2136</v>
      </c>
      <c r="G15" s="19">
        <v>1968</v>
      </c>
      <c r="H15" s="23">
        <v>41299</v>
      </c>
      <c r="I15" s="19" t="s">
        <v>23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"/>
  <sheetViews>
    <sheetView showGridLines="0" workbookViewId="0">
      <selection activeCell="B5" sqref="B5"/>
    </sheetView>
  </sheetViews>
  <sheetFormatPr defaultColWidth="11" defaultRowHeight="15.75" x14ac:dyDescent="0.25"/>
  <cols>
    <col min="1" max="1" width="3.625" customWidth="1"/>
    <col min="2" max="2" width="24.625" bestFit="1" customWidth="1"/>
    <col min="3" max="3" width="13.125" customWidth="1"/>
    <col min="4" max="4" width="8.125" customWidth="1"/>
    <col min="5" max="5" width="8.375" customWidth="1"/>
    <col min="6" max="6" width="8.875" customWidth="1"/>
    <col min="7" max="7" width="7.875" customWidth="1"/>
    <col min="9" max="9" width="12" customWidth="1"/>
    <col min="10" max="10" width="7.875" customWidth="1"/>
    <col min="11" max="11" width="15.375" customWidth="1"/>
    <col min="12" max="12" width="10.375" customWidth="1"/>
    <col min="13" max="13" width="31.5" bestFit="1" customWidth="1"/>
  </cols>
  <sheetData>
    <row r="2" spans="2:13" x14ac:dyDescent="0.25">
      <c r="B2" s="1"/>
    </row>
    <row r="3" spans="2:13" x14ac:dyDescent="0.25">
      <c r="B3" s="1" t="s">
        <v>27</v>
      </c>
    </row>
    <row r="5" spans="2:13" x14ac:dyDescent="0.25">
      <c r="B5" s="4" t="s">
        <v>0</v>
      </c>
      <c r="C5" s="4" t="s">
        <v>18</v>
      </c>
      <c r="D5" s="5" t="s">
        <v>20</v>
      </c>
      <c r="E5" s="5" t="s">
        <v>17</v>
      </c>
      <c r="F5" s="4" t="s">
        <v>25</v>
      </c>
      <c r="G5" s="4" t="s">
        <v>26</v>
      </c>
      <c r="H5" s="4" t="s">
        <v>19</v>
      </c>
      <c r="I5" s="4" t="s">
        <v>21</v>
      </c>
      <c r="K5" s="24" t="s">
        <v>34</v>
      </c>
      <c r="L5" s="25">
        <f>ROWS(Table1[])</f>
        <v>10</v>
      </c>
    </row>
    <row r="6" spans="2:13" x14ac:dyDescent="0.25">
      <c r="B6" s="4" t="s">
        <v>6</v>
      </c>
      <c r="C6" s="6">
        <v>153750</v>
      </c>
      <c r="D6" s="5">
        <v>2</v>
      </c>
      <c r="E6" s="5">
        <v>1</v>
      </c>
      <c r="F6" s="7">
        <v>1025</v>
      </c>
      <c r="G6" s="4">
        <v>1975</v>
      </c>
      <c r="H6" s="8">
        <v>41324</v>
      </c>
      <c r="I6" s="4" t="s">
        <v>22</v>
      </c>
      <c r="K6" s="24" t="s">
        <v>35</v>
      </c>
      <c r="L6" s="2">
        <f>AVERAGE(Table1[Price])</f>
        <v>200215</v>
      </c>
    </row>
    <row r="7" spans="2:13" x14ac:dyDescent="0.25">
      <c r="B7" s="4" t="s">
        <v>2</v>
      </c>
      <c r="C7" s="6">
        <v>109900</v>
      </c>
      <c r="D7" s="5">
        <v>1</v>
      </c>
      <c r="E7" s="5">
        <v>1</v>
      </c>
      <c r="F7" s="7">
        <v>758</v>
      </c>
      <c r="G7" s="4">
        <v>1965</v>
      </c>
      <c r="H7" s="8">
        <v>41206</v>
      </c>
      <c r="I7" s="4" t="s">
        <v>23</v>
      </c>
      <c r="K7" s="24" t="s">
        <v>36</v>
      </c>
      <c r="L7" s="2">
        <f>MAX(Table1[Price])</f>
        <v>385000</v>
      </c>
    </row>
    <row r="8" spans="2:13" x14ac:dyDescent="0.25">
      <c r="B8" s="4" t="s">
        <v>15</v>
      </c>
      <c r="C8" s="6">
        <v>109900</v>
      </c>
      <c r="D8" s="5">
        <v>2</v>
      </c>
      <c r="E8" s="5">
        <v>1</v>
      </c>
      <c r="F8" s="7">
        <v>1010</v>
      </c>
      <c r="G8" s="4">
        <v>1959</v>
      </c>
      <c r="H8" s="8">
        <v>41004</v>
      </c>
      <c r="I8" s="4" t="s">
        <v>24</v>
      </c>
      <c r="K8" s="24" t="s">
        <v>37</v>
      </c>
      <c r="L8" s="2">
        <f>MIN(Table1[Price])</f>
        <v>109900</v>
      </c>
      <c r="M8" s="3"/>
    </row>
    <row r="9" spans="2:13" x14ac:dyDescent="0.25">
      <c r="B9" s="4" t="s">
        <v>5</v>
      </c>
      <c r="C9" s="6">
        <v>129900</v>
      </c>
      <c r="D9" s="5">
        <v>1</v>
      </c>
      <c r="E9" s="5">
        <v>1</v>
      </c>
      <c r="F9" s="7">
        <v>895</v>
      </c>
      <c r="G9" s="4">
        <v>1975</v>
      </c>
      <c r="H9" s="8">
        <v>41174</v>
      </c>
      <c r="I9" s="4" t="s">
        <v>23</v>
      </c>
      <c r="K9" s="24" t="s">
        <v>38</v>
      </c>
      <c r="L9" s="25">
        <f>MIN(Table1[Year])</f>
        <v>1953</v>
      </c>
      <c r="M9" s="3"/>
    </row>
    <row r="10" spans="2:13" x14ac:dyDescent="0.25">
      <c r="B10" s="4" t="s">
        <v>14</v>
      </c>
      <c r="C10" s="6">
        <v>149900</v>
      </c>
      <c r="D10" s="5">
        <v>2</v>
      </c>
      <c r="E10" s="5">
        <v>1</v>
      </c>
      <c r="F10" s="7">
        <v>1032</v>
      </c>
      <c r="G10" s="4">
        <v>1959</v>
      </c>
      <c r="H10" s="8">
        <v>41166</v>
      </c>
      <c r="I10" s="4" t="s">
        <v>22</v>
      </c>
      <c r="K10" s="24" t="s">
        <v>39</v>
      </c>
      <c r="L10" s="25">
        <f>MAX(Table1[Year])</f>
        <v>1976</v>
      </c>
      <c r="M10" s="3"/>
    </row>
    <row r="11" spans="2:13" x14ac:dyDescent="0.25">
      <c r="B11" s="4" t="s">
        <v>7</v>
      </c>
      <c r="C11" s="6">
        <v>189000</v>
      </c>
      <c r="D11" s="5">
        <v>3</v>
      </c>
      <c r="E11" s="5">
        <v>2</v>
      </c>
      <c r="F11" s="7">
        <v>1825</v>
      </c>
      <c r="G11" s="4">
        <v>1957</v>
      </c>
      <c r="H11" s="8">
        <v>41191</v>
      </c>
      <c r="I11" s="4" t="s">
        <v>22</v>
      </c>
      <c r="M11" s="3"/>
    </row>
    <row r="12" spans="2:13" x14ac:dyDescent="0.25">
      <c r="B12" s="4" t="s">
        <v>10</v>
      </c>
      <c r="C12" s="6">
        <v>189900</v>
      </c>
      <c r="D12" s="5">
        <v>3</v>
      </c>
      <c r="E12" s="5">
        <v>2</v>
      </c>
      <c r="F12" s="7">
        <v>1653</v>
      </c>
      <c r="G12" s="4">
        <v>1976</v>
      </c>
      <c r="H12" s="8">
        <v>41248</v>
      </c>
      <c r="I12" s="4" t="s">
        <v>23</v>
      </c>
    </row>
    <row r="13" spans="2:13" x14ac:dyDescent="0.25">
      <c r="B13" s="4" t="s">
        <v>13</v>
      </c>
      <c r="C13" s="6">
        <v>229900</v>
      </c>
      <c r="D13" s="5">
        <v>4</v>
      </c>
      <c r="E13" s="5">
        <v>2</v>
      </c>
      <c r="F13" s="7">
        <v>2144</v>
      </c>
      <c r="G13" s="4">
        <v>1957</v>
      </c>
      <c r="H13" s="8">
        <v>41031</v>
      </c>
      <c r="I13" s="4" t="s">
        <v>23</v>
      </c>
    </row>
    <row r="14" spans="2:13" x14ac:dyDescent="0.25">
      <c r="B14" s="4" t="s">
        <v>1</v>
      </c>
      <c r="C14" s="6">
        <v>355000</v>
      </c>
      <c r="D14" s="5">
        <v>3</v>
      </c>
      <c r="E14" s="5">
        <v>2</v>
      </c>
      <c r="F14" s="7">
        <v>2000</v>
      </c>
      <c r="G14" s="4">
        <v>1953</v>
      </c>
      <c r="H14" s="8">
        <v>41350</v>
      </c>
      <c r="I14" s="4" t="s">
        <v>24</v>
      </c>
    </row>
    <row r="15" spans="2:13" x14ac:dyDescent="0.25">
      <c r="B15" s="4" t="s">
        <v>8</v>
      </c>
      <c r="C15" s="6">
        <v>385000</v>
      </c>
      <c r="D15" s="5">
        <v>4</v>
      </c>
      <c r="E15" s="5">
        <v>2</v>
      </c>
      <c r="F15" s="7">
        <v>2136</v>
      </c>
      <c r="G15" s="4">
        <v>1968</v>
      </c>
      <c r="H15" s="8">
        <v>41299</v>
      </c>
      <c r="I15" s="4" t="s">
        <v>23</v>
      </c>
    </row>
  </sheetData>
  <sortState ref="B7:I22">
    <sortCondition ref="C7"/>
  </sortState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9"/>
  <sheetViews>
    <sheetView zoomScaleNormal="100" zoomScalePageLayoutView="125" workbookViewId="0">
      <selection activeCell="B4" sqref="B4"/>
    </sheetView>
  </sheetViews>
  <sheetFormatPr defaultColWidth="11" defaultRowHeight="15.75" x14ac:dyDescent="0.25"/>
  <cols>
    <col min="2" max="2" width="21.5" bestFit="1" customWidth="1"/>
  </cols>
  <sheetData>
    <row r="4" spans="2:9" x14ac:dyDescent="0.25">
      <c r="B4" s="33" t="s">
        <v>11</v>
      </c>
      <c r="C4" s="34">
        <v>439900</v>
      </c>
      <c r="D4" s="35">
        <v>3</v>
      </c>
      <c r="E4" s="35">
        <v>2</v>
      </c>
      <c r="F4" s="36" t="s">
        <v>28</v>
      </c>
      <c r="G4" s="33">
        <v>1957</v>
      </c>
      <c r="H4" s="37">
        <v>41333</v>
      </c>
      <c r="I4" s="33" t="s">
        <v>22</v>
      </c>
    </row>
    <row r="5" spans="2:9" x14ac:dyDescent="0.25">
      <c r="B5" s="33" t="s">
        <v>3</v>
      </c>
      <c r="C5" s="34">
        <v>448000</v>
      </c>
      <c r="D5" s="35">
        <v>5</v>
      </c>
      <c r="E5" s="35">
        <v>3</v>
      </c>
      <c r="F5" s="36" t="s">
        <v>29</v>
      </c>
      <c r="G5" s="33">
        <v>1980</v>
      </c>
      <c r="H5" s="37">
        <v>41202</v>
      </c>
      <c r="I5" s="33" t="s">
        <v>22</v>
      </c>
    </row>
    <row r="6" spans="2:9" x14ac:dyDescent="0.25">
      <c r="B6" s="33" t="s">
        <v>16</v>
      </c>
      <c r="C6" s="34">
        <v>539900</v>
      </c>
      <c r="D6" s="35">
        <v>4</v>
      </c>
      <c r="E6" s="35">
        <v>2</v>
      </c>
      <c r="F6" s="36" t="s">
        <v>30</v>
      </c>
      <c r="G6" s="33">
        <v>1995</v>
      </c>
      <c r="H6" s="37">
        <v>41185</v>
      </c>
      <c r="I6" s="33" t="s">
        <v>23</v>
      </c>
    </row>
    <row r="7" spans="2:9" x14ac:dyDescent="0.25">
      <c r="B7" s="33" t="s">
        <v>12</v>
      </c>
      <c r="C7" s="34">
        <v>589900</v>
      </c>
      <c r="D7" s="35">
        <v>4</v>
      </c>
      <c r="E7" s="35">
        <v>3</v>
      </c>
      <c r="F7" s="36" t="s">
        <v>31</v>
      </c>
      <c r="G7" s="33">
        <v>1981</v>
      </c>
      <c r="H7" s="37">
        <v>41010</v>
      </c>
      <c r="I7" s="33" t="s">
        <v>22</v>
      </c>
    </row>
    <row r="8" spans="2:9" x14ac:dyDescent="0.25">
      <c r="B8" s="33" t="s">
        <v>9</v>
      </c>
      <c r="C8" s="34">
        <v>679900</v>
      </c>
      <c r="D8" s="35">
        <v>5</v>
      </c>
      <c r="E8" s="35">
        <v>3</v>
      </c>
      <c r="F8" s="36" t="s">
        <v>32</v>
      </c>
      <c r="G8" s="33">
        <v>1960</v>
      </c>
      <c r="H8" s="37">
        <v>41081</v>
      </c>
      <c r="I8" s="33" t="s">
        <v>23</v>
      </c>
    </row>
    <row r="9" spans="2:9" x14ac:dyDescent="0.25">
      <c r="B9" s="33" t="s">
        <v>4</v>
      </c>
      <c r="C9" s="34">
        <v>849900</v>
      </c>
      <c r="D9" s="35">
        <v>3</v>
      </c>
      <c r="E9" s="35">
        <v>2.5</v>
      </c>
      <c r="F9" s="36" t="s">
        <v>33</v>
      </c>
      <c r="G9" s="33">
        <v>1989</v>
      </c>
      <c r="H9" s="37">
        <v>41134</v>
      </c>
      <c r="I9" s="33" t="s">
        <v>23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 Dynamic</vt:lpstr>
      <vt:lpstr>Dynamic</vt:lpstr>
      <vt:lpstr>more data</vt:lpstr>
    </vt:vector>
  </TitlesOfParts>
  <Manager/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Bruns</dc:creator>
  <cp:keywords/>
  <dc:description/>
  <cp:lastModifiedBy>exceljet</cp:lastModifiedBy>
  <dcterms:created xsi:type="dcterms:W3CDTF">2013-03-07T16:46:23Z</dcterms:created>
  <dcterms:modified xsi:type="dcterms:W3CDTF">2015-01-26T16:20:36Z</dcterms:modified>
  <cp:category/>
</cp:coreProperties>
</file>