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4260" yWindow="3495" windowWidth="25335" windowHeight="13845" tabRatio="583"/>
  </bookViews>
  <sheets>
    <sheet name="Autocomplete + tab" sheetId="8" r:id="rId1"/>
    <sheet name="Insert function" sheetId="31" r:id="rId2"/>
    <sheet name="Select with screen tips" sheetId="10" r:id="rId3"/>
    <sheet name="Insert arguments" sheetId="11" r:id="rId4"/>
    <sheet name="Control click" sheetId="9" r:id="rId5"/>
    <sheet name="Double click fill handle" sheetId="6" r:id="rId6"/>
    <sheet name="Table to enter formulas" sheetId="7" r:id="rId7"/>
    <sheet name="Autosum" sheetId="3" r:id="rId8"/>
    <sheet name="Save unfinished formula" sheetId="18" r:id="rId9"/>
    <sheet name="Toggle formulas" sheetId="13" r:id="rId10"/>
    <sheet name="Toggle references" sheetId="21" r:id="rId11"/>
    <sheet name="Drag or cut to move" sheetId="4" r:id="rId12"/>
    <sheet name="Copy paste same references" sheetId="5" r:id="rId13"/>
    <sheet name="Convert to values" sheetId="14" r:id="rId14"/>
    <sheet name="Convert in place" sheetId="15" r:id="rId15"/>
    <sheet name="Named ranges are readable" sheetId="16" r:id="rId16"/>
    <sheet name="F9" sheetId="23" r:id="rId17"/>
  </sheets>
  <definedNames>
    <definedName name="_xlnm._FilterDatabase" localSheetId="0" hidden="1">'Autocomplete + tab'!$B$4:$H$20</definedName>
    <definedName name="_xlnm._FilterDatabase" localSheetId="1" hidden="1">'Insert function'!$B$4:$F$19</definedName>
    <definedName name="_xlnm._FilterDatabase" localSheetId="2" hidden="1">'Select with screen tips'!$B$4:$F$19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6" l="1"/>
  <c r="D9" i="16"/>
  <c r="D10" i="16"/>
  <c r="D11" i="16"/>
  <c r="D7" i="16"/>
  <c r="C6" i="14"/>
  <c r="E6" i="14"/>
  <c r="C7" i="14"/>
  <c r="E7" i="14"/>
  <c r="C8" i="14"/>
  <c r="E8" i="14"/>
  <c r="C9" i="14"/>
  <c r="E9" i="14"/>
  <c r="C10" i="14"/>
  <c r="E10" i="14"/>
  <c r="C11" i="14"/>
  <c r="E11" i="14"/>
  <c r="C12" i="14"/>
  <c r="E12" i="14"/>
  <c r="C13" i="14"/>
  <c r="E13" i="14"/>
  <c r="C14" i="14"/>
  <c r="E14" i="14"/>
  <c r="C5" i="14"/>
  <c r="E5" i="14"/>
  <c r="D6" i="14"/>
  <c r="D7" i="14"/>
  <c r="D8" i="14"/>
  <c r="D9" i="14"/>
  <c r="D10" i="14"/>
  <c r="D11" i="14"/>
  <c r="D12" i="14"/>
  <c r="D13" i="14"/>
  <c r="D14" i="14"/>
  <c r="D5" i="14"/>
  <c r="C16" i="5"/>
  <c r="D16" i="5"/>
  <c r="E16" i="5"/>
  <c r="F16" i="5"/>
  <c r="G16" i="5"/>
  <c r="H16" i="5"/>
  <c r="I16" i="5"/>
  <c r="J16" i="5"/>
  <c r="C9" i="5"/>
  <c r="D9" i="5"/>
  <c r="E9" i="5"/>
  <c r="F9" i="5"/>
  <c r="G9" i="5"/>
  <c r="H9" i="5"/>
  <c r="I9" i="5"/>
  <c r="J9" i="5"/>
  <c r="I7" i="10"/>
  <c r="D6" i="13"/>
  <c r="D7" i="13"/>
  <c r="D8" i="13"/>
  <c r="D9" i="13"/>
  <c r="D10" i="13"/>
  <c r="D11" i="13"/>
  <c r="D12" i="13"/>
  <c r="D13" i="13"/>
  <c r="D5" i="13"/>
  <c r="I6" i="10"/>
  <c r="E19" i="23"/>
  <c r="F19" i="23"/>
  <c r="E18" i="23"/>
  <c r="F18" i="23"/>
  <c r="E17" i="23"/>
  <c r="F17" i="23"/>
  <c r="E16" i="23"/>
  <c r="F16" i="23"/>
  <c r="E15" i="23"/>
  <c r="F15" i="23"/>
  <c r="E14" i="23"/>
  <c r="F14" i="23"/>
  <c r="E13" i="23"/>
  <c r="F13" i="23"/>
  <c r="E12" i="23"/>
  <c r="F12" i="23"/>
  <c r="E11" i="23"/>
  <c r="F11" i="23"/>
  <c r="E10" i="23"/>
  <c r="F10" i="23"/>
  <c r="E9" i="23"/>
  <c r="F9" i="23"/>
  <c r="E8" i="23"/>
  <c r="F8" i="23"/>
  <c r="E7" i="23"/>
  <c r="F7" i="23"/>
  <c r="E6" i="23"/>
  <c r="F6" i="23"/>
  <c r="E5" i="23"/>
  <c r="F5" i="23"/>
  <c r="J15" i="5"/>
  <c r="J14" i="5"/>
  <c r="J13" i="5"/>
  <c r="J12" i="5"/>
  <c r="J8" i="5"/>
  <c r="J7" i="5"/>
  <c r="J6" i="5"/>
  <c r="J5" i="5"/>
  <c r="E9" i="13"/>
  <c r="E8" i="13"/>
  <c r="E7" i="13"/>
  <c r="E6" i="13"/>
  <c r="E5" i="13"/>
  <c r="C13" i="18"/>
  <c r="C12" i="18"/>
  <c r="C11" i="18"/>
  <c r="C10" i="18"/>
  <c r="C9" i="18"/>
  <c r="C8" i="18"/>
  <c r="C7" i="18"/>
  <c r="C6" i="18"/>
  <c r="D5" i="18"/>
  <c r="C5" i="18"/>
  <c r="C14" i="18"/>
  <c r="E13" i="13"/>
  <c r="E12" i="13"/>
  <c r="E11" i="13"/>
  <c r="E10" i="13"/>
  <c r="D5" i="4"/>
  <c r="D6" i="4"/>
  <c r="D7" i="4"/>
  <c r="D9" i="4"/>
  <c r="C9" i="4"/>
  <c r="E23" i="23"/>
  <c r="F23" i="23"/>
  <c r="E22" i="23"/>
  <c r="F22" i="23"/>
  <c r="E21" i="23"/>
  <c r="F21" i="23"/>
  <c r="E20" i="23"/>
  <c r="F20" i="23"/>
  <c r="D13" i="16"/>
</calcChain>
</file>

<file path=xl/sharedStrings.xml><?xml version="1.0" encoding="utf-8"?>
<sst xmlns="http://schemas.openxmlformats.org/spreadsheetml/2006/main" count="394" uniqueCount="215">
  <si>
    <t>Mon</t>
  </si>
  <si>
    <t>Tue</t>
  </si>
  <si>
    <t>Wed</t>
  </si>
  <si>
    <t>Thu</t>
  </si>
  <si>
    <t>Fri</t>
  </si>
  <si>
    <t>Sat</t>
  </si>
  <si>
    <t>Sun</t>
  </si>
  <si>
    <t>Total</t>
  </si>
  <si>
    <t>Week</t>
  </si>
  <si>
    <t>Wk 1</t>
  </si>
  <si>
    <t>Wk 2</t>
  </si>
  <si>
    <t>Wk 3</t>
  </si>
  <si>
    <t>Wk 4</t>
  </si>
  <si>
    <t>Name</t>
  </si>
  <si>
    <t>Hours</t>
  </si>
  <si>
    <t>Gross pay</t>
  </si>
  <si>
    <t>Summary</t>
  </si>
  <si>
    <t>John</t>
  </si>
  <si>
    <t>Sally</t>
  </si>
  <si>
    <t>Pay</t>
  </si>
  <si>
    <t>Julia</t>
  </si>
  <si>
    <t>Wk 5</t>
  </si>
  <si>
    <t>Wk 6</t>
  </si>
  <si>
    <t>Wk 7</t>
  </si>
  <si>
    <t>Wk 8</t>
  </si>
  <si>
    <t>Glen</t>
  </si>
  <si>
    <t>Amit</t>
  </si>
  <si>
    <t>Ayako</t>
  </si>
  <si>
    <t>Andy</t>
  </si>
  <si>
    <t>Rate</t>
  </si>
  <si>
    <t>Address</t>
  </si>
  <si>
    <t>Price</t>
  </si>
  <si>
    <t>Type</t>
  </si>
  <si>
    <t>Beds</t>
  </si>
  <si>
    <t>Baths</t>
  </si>
  <si>
    <t>Sq. Ft.</t>
  </si>
  <si>
    <t>Year built</t>
  </si>
  <si>
    <t>1301 Robinson Court</t>
  </si>
  <si>
    <t>Condo</t>
  </si>
  <si>
    <t>Max price</t>
  </si>
  <si>
    <t>2479 North Bend River Road</t>
  </si>
  <si>
    <t>Townhome</t>
  </si>
  <si>
    <t>Min price</t>
  </si>
  <si>
    <t>897 Wiseman Street</t>
  </si>
  <si>
    <t>Single family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</si>
  <si>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</si>
  <si>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</si>
  <si>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</si>
  <si>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</si>
  <si>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</si>
  <si>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</si>
  <si>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</si>
  <si>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</si>
  <si>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</si>
  <si>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</si>
  <si>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</si>
  <si>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</si>
  <si>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</si>
  <si>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Average:</t>
  </si>
  <si>
    <t>Sum:</t>
  </si>
  <si>
    <t>Size</t>
  </si>
  <si>
    <t>Status</t>
  </si>
  <si>
    <t>Sold</t>
  </si>
  <si>
    <t>Criteria</t>
  </si>
  <si>
    <t>Average</t>
  </si>
  <si>
    <t>2479 North Bend Rd</t>
  </si>
  <si>
    <t>For Sale</t>
  </si>
  <si>
    <t>2+ beds and &gt;2500 SF</t>
  </si>
  <si>
    <t>Sale Pending</t>
  </si>
  <si>
    <t>396 Coburn Hollow</t>
  </si>
  <si>
    <t>1780 Tennessee Ave</t>
  </si>
  <si>
    <t>Insert function argument placeholders with a shortcut</t>
  </si>
  <si>
    <t>Sales</t>
  </si>
  <si>
    <t>Comm %</t>
  </si>
  <si>
    <t>Applebee</t>
  </si>
  <si>
    <t>Bueller</t>
  </si>
  <si>
    <t>Chung</t>
  </si>
  <si>
    <t>Crawford</t>
  </si>
  <si>
    <t>Joyce</t>
  </si>
  <si>
    <t>King</t>
  </si>
  <si>
    <t>MacDonald</t>
  </si>
  <si>
    <t>Richards</t>
  </si>
  <si>
    <t>Tanaka</t>
  </si>
  <si>
    <t>First name</t>
  </si>
  <si>
    <t>Traci Brown</t>
  </si>
  <si>
    <t>Maureen Hannan</t>
  </si>
  <si>
    <t>Linda Thomas</t>
  </si>
  <si>
    <t>Sarah Burton</t>
  </si>
  <si>
    <t>Kevin Grizz</t>
  </si>
  <si>
    <t>Charles Jackson</t>
  </si>
  <si>
    <t>Ann Helsel</t>
  </si>
  <si>
    <t>Jason Ward</t>
  </si>
  <si>
    <t>Edward Taylor</t>
  </si>
  <si>
    <t>Debbie Jackson</t>
  </si>
  <si>
    <t>Prices</t>
  </si>
  <si>
    <t>Depart Los Angeles</t>
  </si>
  <si>
    <t>Basic</t>
  </si>
  <si>
    <t>Arrive Tokyo</t>
  </si>
  <si>
    <t>Premium</t>
  </si>
  <si>
    <t>Shinkansen to Kyoto</t>
  </si>
  <si>
    <t>Deluxe</t>
  </si>
  <si>
    <t>Depart Tokyo</t>
  </si>
  <si>
    <t xml:space="preserve">  &lt; temp value</t>
  </si>
  <si>
    <t>Hourly rate</t>
  </si>
  <si>
    <t>Ron</t>
  </si>
  <si>
    <t>Harold</t>
  </si>
  <si>
    <t>Last name</t>
  </si>
  <si>
    <t>Absolute</t>
  </si>
  <si>
    <t>Lock row</t>
  </si>
  <si>
    <t>Relative</t>
  </si>
  <si>
    <t>A1</t>
  </si>
  <si>
    <t>$A$1</t>
  </si>
  <si>
    <t>$A1</t>
  </si>
  <si>
    <t>F4 x 1</t>
  </si>
  <si>
    <t>F4 x 2</t>
  </si>
  <si>
    <t>F4 x 3</t>
  </si>
  <si>
    <t>F4 x 4</t>
  </si>
  <si>
    <t>First</t>
  </si>
  <si>
    <t>Last</t>
  </si>
  <si>
    <t>Birthdate</t>
  </si>
  <si>
    <t>Age</t>
  </si>
  <si>
    <t>Michael</t>
  </si>
  <si>
    <t>Chang</t>
  </si>
  <si>
    <t>Kurt</t>
  </si>
  <si>
    <t>Zimm</t>
  </si>
  <si>
    <t>Thomas</t>
  </si>
  <si>
    <t>Ford</t>
  </si>
  <si>
    <t>Dorothy</t>
  </si>
  <si>
    <t>Kroger</t>
  </si>
  <si>
    <t>Traci</t>
  </si>
  <si>
    <t>Brown</t>
  </si>
  <si>
    <t>Mary</t>
  </si>
  <si>
    <t>Esther</t>
  </si>
  <si>
    <t>Kittinger</t>
  </si>
  <si>
    <t>Linda</t>
  </si>
  <si>
    <t>Ava</t>
  </si>
  <si>
    <t>Wilson</t>
  </si>
  <si>
    <t>Sarah</t>
  </si>
  <si>
    <t>Burton</t>
  </si>
  <si>
    <t>Kevin</t>
  </si>
  <si>
    <t>Grizzle</t>
  </si>
  <si>
    <t>Chad</t>
  </si>
  <si>
    <t>Jackson</t>
  </si>
  <si>
    <t>Jerry</t>
  </si>
  <si>
    <t>Brooks</t>
  </si>
  <si>
    <t>Alene</t>
  </si>
  <si>
    <t>Helsel</t>
  </si>
  <si>
    <t>Jennifer</t>
  </si>
  <si>
    <t>Simpson</t>
  </si>
  <si>
    <t>Jordan</t>
  </si>
  <si>
    <t>Barrera</t>
  </si>
  <si>
    <t>Priolo</t>
  </si>
  <si>
    <t>Jason</t>
  </si>
  <si>
    <t>Ward</t>
  </si>
  <si>
    <t>Jon</t>
  </si>
  <si>
    <t>Taylor</t>
  </si>
  <si>
    <t>Win</t>
  </si>
  <si>
    <t>Mac</t>
  </si>
  <si>
    <t>Cost</t>
  </si>
  <si>
    <t>Sushi</t>
  </si>
  <si>
    <t>Pizza</t>
  </si>
  <si>
    <t>Hot Dog</t>
  </si>
  <si>
    <t>Chicken</t>
  </si>
  <si>
    <t>Hamburger</t>
  </si>
  <si>
    <t>Item</t>
  </si>
  <si>
    <t>Comm $</t>
  </si>
  <si>
    <t>Proper case</t>
  </si>
  <si>
    <t>TRACI BROWN</t>
  </si>
  <si>
    <t>MAUREEN HANNAN</t>
  </si>
  <si>
    <t>LINDA THOMAS</t>
  </si>
  <si>
    <t>SARAH BURTON</t>
  </si>
  <si>
    <t>KEVIN GRIZZ</t>
  </si>
  <si>
    <t>CHARLES JACKSON</t>
  </si>
  <si>
    <t>ANN HELSEL</t>
  </si>
  <si>
    <t>JASON WARD</t>
  </si>
  <si>
    <t>EDWARD TAYLOR</t>
  </si>
  <si>
    <t>DEBBIE JACKSON</t>
  </si>
  <si>
    <t>Shortcut</t>
  </si>
  <si>
    <t>Example</t>
  </si>
  <si>
    <t>Reference</t>
  </si>
  <si>
    <t>Cmd + T x 1</t>
  </si>
  <si>
    <t>Cmd + T x 2</t>
  </si>
  <si>
    <t>Cmd + T x 3</t>
  </si>
  <si>
    <t>Cmd + T x 4</t>
  </si>
  <si>
    <t>Lock col</t>
  </si>
  <si>
    <t>Totals</t>
  </si>
  <si>
    <t>Dates</t>
  </si>
  <si>
    <t>Buy toys at Akihabara</t>
  </si>
  <si>
    <t>Sushi dinner in Ueno</t>
  </si>
  <si>
    <t>Drag or cut to keep references from changing</t>
  </si>
  <si>
    <t>Copy formulas without changing references</t>
  </si>
  <si>
    <t>Insert Function and Function Arguments</t>
  </si>
  <si>
    <t>Count</t>
  </si>
  <si>
    <t>Use AutoComplete + tab to enter functions, no need to enter closing parentheses</t>
  </si>
  <si>
    <t>2+ beds and &lt;2500 SF</t>
  </si>
  <si>
    <t>Select with screen tips, move screen tips</t>
  </si>
  <si>
    <t>Food</t>
  </si>
  <si>
    <t>Use Control + click for commas</t>
  </si>
  <si>
    <t>Use a table (Ctrl + T) to enter formulas automatically</t>
  </si>
  <si>
    <t>Platform</t>
  </si>
  <si>
    <t>Alt + =</t>
  </si>
  <si>
    <t>Cmd + Shift + T</t>
  </si>
  <si>
    <t>Autosum</t>
  </si>
  <si>
    <t>Save unfinished formula</t>
  </si>
  <si>
    <t>Toggle formulas (Ctrl + `), Select formulas with Go to &gt; Special &gt; Formulas</t>
  </si>
  <si>
    <t>Toggle relative and absolute references</t>
  </si>
  <si>
    <t>Convert formulas to static values with Paste Special &gt; Values</t>
  </si>
  <si>
    <t>Ctrl + Alt + V</t>
  </si>
  <si>
    <t>Cmd + Alt + V</t>
  </si>
  <si>
    <t>Convert values in place with Paste special &gt; Values + Operation</t>
  </si>
  <si>
    <t>Named ranges make formulas more readable, Apply named ranges</t>
  </si>
  <si>
    <t>Use Ctrl + Enter, Double-click fill handle, or use Fill Down (Ctrl + D)</t>
  </si>
  <si>
    <t>Step through a formula manually with F9, or automatically with Evaluate Formula</t>
  </si>
  <si>
    <t>Ctrl + click</t>
  </si>
  <si>
    <t>Cmd + click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</si>
</sst>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_([$$-409]* #,##0_);_([$$-409]* \(#,##0\);_([$$-409]* &quot;-&quot;_);_(@_)"/>
    <numFmt numFmtId="166" formatCode="&quot;$&quot;#,##0"/>
    <numFmt numFmtId="167" formatCode="#,##0\ &quot;SF&quot;"/>
    <numFmt numFmtId="168" formatCode="_(&quot;$&quot;* #,##0_);_(&quot;$&quot;* \(#,##0\);_(&quot;$&quot;* &quot;-&quot;??_);_(@_)"/>
    <numFmt numFmtId="169" formatCode="[$-409]d\-mmm\-yy;@"/>
    <numFmt numFmtId="170" formatCode="&quot;$&quot;#,##0.00"/>
    <numFmt numFmtId="171" formatCode="[$-409]d\-mmm\-yyyy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1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5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NumberFormat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7" fontId="0" fillId="0" borderId="2" xfId="0" applyNumberFormat="1" applyBorder="1" applyAlignment="1">
      <alignment horizontal="center"/>
    </xf>
    <xf numFmtId="0" fontId="2" fillId="0" borderId="0" xfId="0" applyFont="1"/>
    <xf numFmtId="7" fontId="2" fillId="0" borderId="0" xfId="0" applyNumberFormat="1" applyFont="1"/>
    <xf numFmtId="0" fontId="0" fillId="0" borderId="2" xfId="0" applyBorder="1" applyAlignment="1"/>
    <xf numFmtId="7" fontId="0" fillId="0" borderId="2" xfId="0" applyNumberFormat="1" applyBorder="1" applyAlignment="1"/>
    <xf numFmtId="0" fontId="0" fillId="0" borderId="0" xfId="0" applyAlignment="1"/>
    <xf numFmtId="0" fontId="2" fillId="0" borderId="0" xfId="0" applyNumberFormat="1" applyFont="1"/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2" xfId="0" applyFont="1" applyFill="1" applyBorder="1"/>
    <xf numFmtId="166" fontId="0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167" fontId="0" fillId="0" borderId="2" xfId="0" applyNumberFormat="1" applyFont="1" applyFill="1" applyBorder="1"/>
    <xf numFmtId="0" fontId="0" fillId="4" borderId="2" xfId="0" applyFill="1" applyBorder="1"/>
    <xf numFmtId="0" fontId="0" fillId="3" borderId="1" xfId="0" applyFill="1" applyBorder="1"/>
    <xf numFmtId="0" fontId="0" fillId="0" borderId="1" xfId="0" applyBorder="1"/>
    <xf numFmtId="168" fontId="0" fillId="0" borderId="1" xfId="43" applyNumberFormat="1" applyFont="1" applyBorder="1"/>
    <xf numFmtId="9" fontId="0" fillId="0" borderId="1" xfId="44" applyFont="1" applyFill="1" applyBorder="1"/>
    <xf numFmtId="9" fontId="0" fillId="0" borderId="1" xfId="0" applyNumberFormat="1" applyBorder="1"/>
    <xf numFmtId="0" fontId="0" fillId="5" borderId="1" xfId="0" applyFill="1" applyBorder="1"/>
    <xf numFmtId="0" fontId="0" fillId="0" borderId="5" xfId="0" applyBorder="1"/>
    <xf numFmtId="170" fontId="0" fillId="0" borderId="0" xfId="0" applyNumberFormat="1"/>
    <xf numFmtId="0" fontId="0" fillId="0" borderId="6" xfId="0" applyFill="1" applyBorder="1"/>
    <xf numFmtId="7" fontId="0" fillId="6" borderId="2" xfId="43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71" fontId="0" fillId="0" borderId="1" xfId="0" applyNumberFormat="1" applyBorder="1"/>
    <xf numFmtId="170" fontId="0" fillId="0" borderId="2" xfId="0" applyNumberFormat="1" applyBorder="1"/>
    <xf numFmtId="164" fontId="0" fillId="0" borderId="2" xfId="0" applyNumberFormat="1" applyBorder="1"/>
    <xf numFmtId="170" fontId="0" fillId="0" borderId="2" xfId="43" applyNumberFormat="1" applyFont="1" applyBorder="1"/>
    <xf numFmtId="0" fontId="5" fillId="0" borderId="0" xfId="0" applyFont="1"/>
    <xf numFmtId="0" fontId="0" fillId="8" borderId="2" xfId="0" applyFill="1" applyBorder="1"/>
    <xf numFmtId="170" fontId="0" fillId="0" borderId="2" xfId="0" applyNumberFormat="1" applyFill="1" applyBorder="1"/>
    <xf numFmtId="0" fontId="0" fillId="6" borderId="2" xfId="0" applyFill="1" applyBorder="1"/>
    <xf numFmtId="0" fontId="0" fillId="0" borderId="1" xfId="0" quotePrefix="1" applyBorder="1"/>
    <xf numFmtId="166" fontId="0" fillId="0" borderId="1" xfId="44" applyNumberFormat="1" applyFont="1" applyFill="1" applyBorder="1"/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2" xfId="0" applyFont="1" applyFill="1" applyBorder="1"/>
    <xf numFmtId="0" fontId="0" fillId="3" borderId="2" xfId="0" applyFont="1" applyFill="1" applyBorder="1" applyAlignment="1">
      <alignment horizontal="center"/>
    </xf>
    <xf numFmtId="0" fontId="2" fillId="0" borderId="1" xfId="0" applyFont="1" applyBorder="1" applyAlignment="1"/>
    <xf numFmtId="7" fontId="2" fillId="0" borderId="1" xfId="0" applyNumberFormat="1" applyFont="1" applyBorder="1" applyAlignment="1"/>
    <xf numFmtId="0" fontId="0" fillId="4" borderId="3" xfId="0" applyFill="1" applyBorder="1"/>
    <xf numFmtId="0" fontId="0" fillId="4" borderId="4" xfId="0" applyFill="1" applyBorder="1"/>
    <xf numFmtId="170" fontId="0" fillId="4" borderId="5" xfId="0" applyNumberFormat="1" applyFill="1" applyBorder="1"/>
    <xf numFmtId="169" fontId="0" fillId="3" borderId="5" xfId="0" applyNumberForma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0" borderId="2" xfId="0" applyFill="1" applyBorder="1"/>
    <xf numFmtId="166" fontId="0" fillId="0" borderId="2" xfId="43" applyNumberFormat="1" applyFont="1" applyFill="1" applyBorder="1"/>
    <xf numFmtId="0" fontId="0" fillId="0" borderId="2" xfId="0" applyNumberFormat="1" applyBorder="1"/>
    <xf numFmtId="0" fontId="0" fillId="4" borderId="2" xfId="0" applyNumberFormat="1" applyFill="1" applyBorder="1"/>
    <xf numFmtId="169" fontId="0" fillId="0" borderId="0" xfId="0" applyNumberFormat="1"/>
    <xf numFmtId="166" fontId="0" fillId="0" borderId="0" xfId="0" applyNumberFormat="1"/>
    <xf numFmtId="0" fontId="6" fillId="10" borderId="2" xfId="0" applyFont="1" applyFill="1" applyBorder="1"/>
    <xf numFmtId="0" fontId="6" fillId="10" borderId="2" xfId="0" applyFont="1" applyFill="1" applyBorder="1" applyAlignment="1">
      <alignment horizontal="center"/>
    </xf>
    <xf numFmtId="7" fontId="0" fillId="0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17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2" fontId="0" fillId="0" borderId="6" xfId="0" applyNumberFormat="1" applyFill="1" applyBorder="1"/>
  </cellXfs>
  <cellStyles count="157">
    <cellStyle name="Currency" xfId="4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Percent" xfId="44" builtinId="5"/>
  </cellStyles>
  <dxfs count="2">
    <dxf>
      <fill>
        <patternFill patternType="solid">
          <fgColor indexed="64"/>
          <bgColor theme="0" tint="-4.9989318521683403E-2"/>
        </patternFill>
      </fill>
    </dxf>
    <dxf>
      <font>
        <color theme="1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dgb" defaultPivotStyle="PivotStyleMedium4">
    <tableStyle name="dgb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K5" sqref="K5"/>
    </sheetView>
  </sheetViews>
  <sheetFormatPr defaultColWidth="11" defaultRowHeight="15.75" x14ac:dyDescent="0.25"/>
  <cols>
    <col min="1" max="1" width="4.625" customWidth="1"/>
    <col min="2" max="2" width="24.625" bestFit="1" customWidth="1"/>
    <col min="3" max="3" width="14.125" bestFit="1" customWidth="1"/>
    <col min="4" max="4" width="12.875" customWidth="1"/>
    <col min="9" max="9" width="6" customWidth="1"/>
    <col min="10" max="10" width="12.5" customWidth="1"/>
    <col min="11" max="11" width="11.875" customWidth="1"/>
  </cols>
  <sheetData>
    <row r="2" spans="2:11" x14ac:dyDescent="0.25">
      <c r="B2" s="12" t="s">
        <v>193</v>
      </c>
    </row>
    <row r="4" spans="2:11" x14ac:dyDescent="0.25">
      <c r="B4" s="19" t="s">
        <v>30</v>
      </c>
      <c r="C4" s="19" t="s">
        <v>31</v>
      </c>
      <c r="D4" s="19" t="s">
        <v>32</v>
      </c>
      <c r="E4" s="20" t="s">
        <v>33</v>
      </c>
      <c r="F4" s="20" t="s">
        <v>34</v>
      </c>
      <c r="G4" s="19" t="s">
        <v>35</v>
      </c>
      <c r="H4" s="19" t="s">
        <v>36</v>
      </c>
      <c r="J4" s="66" t="s">
        <v>16</v>
      </c>
      <c r="K4" s="67"/>
    </row>
    <row r="5" spans="2:11" x14ac:dyDescent="0.25">
      <c r="B5" s="21" t="s">
        <v>37</v>
      </c>
      <c r="C5" s="22">
        <v>355000</v>
      </c>
      <c r="D5" s="21" t="s">
        <v>38</v>
      </c>
      <c r="E5" s="23">
        <v>3</v>
      </c>
      <c r="F5" s="23">
        <v>2</v>
      </c>
      <c r="G5" s="24">
        <v>2000</v>
      </c>
      <c r="H5" s="21">
        <v>1953</v>
      </c>
      <c r="J5" s="24" t="s">
        <v>192</v>
      </c>
      <c r="K5" s="80"/>
    </row>
    <row r="6" spans="2:11" x14ac:dyDescent="0.25">
      <c r="B6" s="21" t="s">
        <v>40</v>
      </c>
      <c r="C6" s="22">
        <v>109900</v>
      </c>
      <c r="D6" s="21" t="s">
        <v>41</v>
      </c>
      <c r="E6" s="23">
        <v>1</v>
      </c>
      <c r="F6" s="23">
        <v>1</v>
      </c>
      <c r="G6" s="24">
        <v>758</v>
      </c>
      <c r="H6" s="21">
        <v>1965</v>
      </c>
      <c r="J6" s="24" t="s">
        <v>39</v>
      </c>
      <c r="K6" s="25"/>
    </row>
    <row r="7" spans="2:11" x14ac:dyDescent="0.25">
      <c r="B7" s="21" t="s">
        <v>43</v>
      </c>
      <c r="C7" s="22">
        <v>448000</v>
      </c>
      <c r="D7" s="21" t="s">
        <v>44</v>
      </c>
      <c r="E7" s="23">
        <v>5</v>
      </c>
      <c r="F7" s="23">
        <v>3</v>
      </c>
      <c r="G7" s="24">
        <v>4004</v>
      </c>
      <c r="H7" s="21">
        <v>1980</v>
      </c>
      <c r="J7" s="24" t="s">
        <v>42</v>
      </c>
      <c r="K7" s="25"/>
    </row>
    <row r="8" spans="2:11" x14ac:dyDescent="0.25">
      <c r="B8" s="21" t="s">
        <v>45</v>
      </c>
      <c r="C8" s="22">
        <v>849900</v>
      </c>
      <c r="D8" s="21" t="s">
        <v>44</v>
      </c>
      <c r="E8" s="23">
        <v>3</v>
      </c>
      <c r="F8" s="23">
        <v>2.5</v>
      </c>
      <c r="G8" s="24">
        <v>3920</v>
      </c>
      <c r="H8" s="21">
        <v>1989</v>
      </c>
    </row>
    <row r="9" spans="2:11" x14ac:dyDescent="0.25">
      <c r="B9" s="21" t="s">
        <v>46</v>
      </c>
      <c r="C9" s="22">
        <v>129900</v>
      </c>
      <c r="D9" s="21" t="s">
        <v>38</v>
      </c>
      <c r="E9" s="23">
        <v>1</v>
      </c>
      <c r="F9" s="23">
        <v>1</v>
      </c>
      <c r="G9" s="24">
        <v>895</v>
      </c>
      <c r="H9" s="21">
        <v>1975</v>
      </c>
    </row>
    <row r="10" spans="2:11" x14ac:dyDescent="0.25">
      <c r="B10" s="21" t="s">
        <v>47</v>
      </c>
      <c r="C10" s="22">
        <v>119000</v>
      </c>
      <c r="D10" s="21" t="s">
        <v>44</v>
      </c>
      <c r="E10" s="23">
        <v>2</v>
      </c>
      <c r="F10" s="23">
        <v>1</v>
      </c>
      <c r="G10" s="24">
        <v>1025</v>
      </c>
      <c r="H10" s="21">
        <v>1975</v>
      </c>
    </row>
    <row r="11" spans="2:11" x14ac:dyDescent="0.25">
      <c r="B11" s="21" t="s">
        <v>48</v>
      </c>
      <c r="C11" s="22">
        <v>189000</v>
      </c>
      <c r="D11" s="21" t="s">
        <v>44</v>
      </c>
      <c r="E11" s="23">
        <v>3</v>
      </c>
      <c r="F11" s="23">
        <v>2</v>
      </c>
      <c r="G11" s="24">
        <v>1825</v>
      </c>
      <c r="H11" s="21">
        <v>1957</v>
      </c>
    </row>
    <row r="12" spans="2:11" x14ac:dyDescent="0.25">
      <c r="B12" s="21" t="s">
        <v>49</v>
      </c>
      <c r="C12" s="22">
        <v>385000</v>
      </c>
      <c r="D12" s="21" t="s">
        <v>44</v>
      </c>
      <c r="E12" s="23">
        <v>4</v>
      </c>
      <c r="F12" s="23">
        <v>2</v>
      </c>
      <c r="G12" s="24">
        <v>2136</v>
      </c>
      <c r="H12" s="21">
        <v>1968</v>
      </c>
    </row>
    <row r="13" spans="2:11" x14ac:dyDescent="0.25">
      <c r="B13" s="21" t="s">
        <v>50</v>
      </c>
      <c r="C13" s="22">
        <v>679900</v>
      </c>
      <c r="D13" s="21" t="s">
        <v>44</v>
      </c>
      <c r="E13" s="23">
        <v>5</v>
      </c>
      <c r="F13" s="23">
        <v>3</v>
      </c>
      <c r="G13" s="24">
        <v>3600</v>
      </c>
      <c r="H13" s="21">
        <v>1960</v>
      </c>
    </row>
    <row r="14" spans="2:11" x14ac:dyDescent="0.25">
      <c r="B14" s="21" t="s">
        <v>51</v>
      </c>
      <c r="C14" s="22">
        <v>189900</v>
      </c>
      <c r="D14" s="21" t="s">
        <v>44</v>
      </c>
      <c r="E14" s="23">
        <v>3</v>
      </c>
      <c r="F14" s="23">
        <v>2</v>
      </c>
      <c r="G14" s="24">
        <v>1653</v>
      </c>
      <c r="H14" s="21">
        <v>1976</v>
      </c>
    </row>
    <row r="15" spans="2:11" x14ac:dyDescent="0.25">
      <c r="B15" s="21" t="s">
        <v>52</v>
      </c>
      <c r="C15" s="22">
        <v>439900</v>
      </c>
      <c r="D15" s="21" t="s">
        <v>44</v>
      </c>
      <c r="E15" s="23">
        <v>3</v>
      </c>
      <c r="F15" s="23">
        <v>2</v>
      </c>
      <c r="G15" s="24">
        <v>2157</v>
      </c>
      <c r="H15" s="21">
        <v>1957</v>
      </c>
    </row>
    <row r="16" spans="2:11" x14ac:dyDescent="0.25">
      <c r="B16" s="21" t="s">
        <v>53</v>
      </c>
      <c r="C16" s="22">
        <v>589900</v>
      </c>
      <c r="D16" s="21" t="s">
        <v>44</v>
      </c>
      <c r="E16" s="23">
        <v>4</v>
      </c>
      <c r="F16" s="23">
        <v>3</v>
      </c>
      <c r="G16" s="24">
        <v>3006</v>
      </c>
      <c r="H16" s="21">
        <v>1981</v>
      </c>
    </row>
    <row r="17" spans="2:8" x14ac:dyDescent="0.25">
      <c r="B17" s="21" t="s">
        <v>54</v>
      </c>
      <c r="C17" s="22">
        <v>229900</v>
      </c>
      <c r="D17" s="21" t="s">
        <v>44</v>
      </c>
      <c r="E17" s="23">
        <v>4</v>
      </c>
      <c r="F17" s="23">
        <v>2</v>
      </c>
      <c r="G17" s="24">
        <v>2144</v>
      </c>
      <c r="H17" s="21">
        <v>1957</v>
      </c>
    </row>
    <row r="18" spans="2:8" x14ac:dyDescent="0.25">
      <c r="B18" s="21" t="s">
        <v>55</v>
      </c>
      <c r="C18" s="22">
        <v>149900</v>
      </c>
      <c r="D18" s="21" t="s">
        <v>44</v>
      </c>
      <c r="E18" s="23">
        <v>2</v>
      </c>
      <c r="F18" s="23">
        <v>1</v>
      </c>
      <c r="G18" s="24">
        <v>1032</v>
      </c>
      <c r="H18" s="21">
        <v>1959</v>
      </c>
    </row>
    <row r="19" spans="2:8" x14ac:dyDescent="0.25">
      <c r="B19" s="21" t="s">
        <v>56</v>
      </c>
      <c r="C19" s="22">
        <v>109900</v>
      </c>
      <c r="D19" s="21" t="s">
        <v>44</v>
      </c>
      <c r="E19" s="23">
        <v>2</v>
      </c>
      <c r="F19" s="23">
        <v>1</v>
      </c>
      <c r="G19" s="24">
        <v>1010</v>
      </c>
      <c r="H19" s="21">
        <v>1959</v>
      </c>
    </row>
    <row r="20" spans="2:8" x14ac:dyDescent="0.25">
      <c r="B20" s="21" t="s">
        <v>57</v>
      </c>
      <c r="C20" s="22">
        <v>539900</v>
      </c>
      <c r="D20" s="21" t="s">
        <v>44</v>
      </c>
      <c r="E20" s="23">
        <v>4</v>
      </c>
      <c r="F20" s="23">
        <v>2</v>
      </c>
      <c r="G20" s="24">
        <v>2932</v>
      </c>
      <c r="H20" s="21">
        <v>1995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120" zoomScaleNormal="120" workbookViewId="0">
      <selection activeCell="B15" sqref="B15"/>
    </sheetView>
  </sheetViews>
  <sheetFormatPr defaultColWidth="11" defaultRowHeight="15.75" x14ac:dyDescent="0.25"/>
  <cols>
    <col min="1" max="1" width="2.5" customWidth="1"/>
    <col min="3" max="3" width="12.5" bestFit="1" customWidth="1"/>
    <col min="4" max="5" width="11.375" customWidth="1"/>
    <col min="6" max="6" width="6.125" customWidth="1"/>
    <col min="8" max="8" width="8.625" customWidth="1"/>
  </cols>
  <sheetData>
    <row r="2" spans="2:8" x14ac:dyDescent="0.25">
      <c r="B2" s="12" t="s">
        <v>204</v>
      </c>
    </row>
    <row r="4" spans="2:8" x14ac:dyDescent="0.25">
      <c r="B4" s="31" t="s">
        <v>13</v>
      </c>
      <c r="C4" s="31" t="s">
        <v>72</v>
      </c>
      <c r="D4" s="31" t="s">
        <v>73</v>
      </c>
      <c r="E4" s="31" t="s">
        <v>165</v>
      </c>
      <c r="G4" s="31" t="s">
        <v>72</v>
      </c>
      <c r="H4" s="31" t="s">
        <v>73</v>
      </c>
    </row>
    <row r="5" spans="2:8" x14ac:dyDescent="0.25">
      <c r="B5" s="32" t="s">
        <v>74</v>
      </c>
      <c r="C5" s="33">
        <v>171900</v>
      </c>
      <c r="D5" s="34">
        <f>VLOOKUP(C5,$G$5:$H$9,2,1)</f>
        <v>0.06</v>
      </c>
      <c r="E5" s="55">
        <f>C5*D5</f>
        <v>10314</v>
      </c>
      <c r="G5" s="33">
        <v>50000</v>
      </c>
      <c r="H5" s="35">
        <v>0.03</v>
      </c>
    </row>
    <row r="6" spans="2:8" x14ac:dyDescent="0.25">
      <c r="B6" s="32" t="s">
        <v>75</v>
      </c>
      <c r="C6" s="33">
        <v>93500</v>
      </c>
      <c r="D6" s="34">
        <f t="shared" ref="D6:D13" si="0">VLOOKUP(C6,$G$5:$H$9,2,1)</f>
        <v>0.04</v>
      </c>
      <c r="E6" s="55">
        <f t="shared" ref="E6:E13" si="1">C6*D6</f>
        <v>3740</v>
      </c>
      <c r="G6" s="33">
        <v>75000</v>
      </c>
      <c r="H6" s="35">
        <v>0.04</v>
      </c>
    </row>
    <row r="7" spans="2:8" x14ac:dyDescent="0.25">
      <c r="B7" s="32" t="s">
        <v>76</v>
      </c>
      <c r="C7" s="33">
        <v>151200</v>
      </c>
      <c r="D7" s="34">
        <f t="shared" si="0"/>
        <v>0.06</v>
      </c>
      <c r="E7" s="55">
        <f t="shared" si="1"/>
        <v>9072</v>
      </c>
      <c r="G7" s="33">
        <v>100000</v>
      </c>
      <c r="H7" s="35">
        <v>0.05</v>
      </c>
    </row>
    <row r="8" spans="2:8" x14ac:dyDescent="0.25">
      <c r="B8" s="32" t="s">
        <v>77</v>
      </c>
      <c r="C8" s="33">
        <v>119850</v>
      </c>
      <c r="D8" s="34">
        <f t="shared" si="0"/>
        <v>0.05</v>
      </c>
      <c r="E8" s="55">
        <f t="shared" si="1"/>
        <v>5992.5</v>
      </c>
      <c r="G8" s="33">
        <v>125000</v>
      </c>
      <c r="H8" s="35">
        <v>0.06</v>
      </c>
    </row>
    <row r="9" spans="2:8" x14ac:dyDescent="0.25">
      <c r="B9" s="32" t="s">
        <v>78</v>
      </c>
      <c r="C9" s="33">
        <v>89450</v>
      </c>
      <c r="D9" s="34">
        <f t="shared" si="0"/>
        <v>0.04</v>
      </c>
      <c r="E9" s="55">
        <f t="shared" si="1"/>
        <v>3578</v>
      </c>
      <c r="G9" s="33">
        <v>175000</v>
      </c>
      <c r="H9" s="35">
        <v>0.08</v>
      </c>
    </row>
    <row r="10" spans="2:8" x14ac:dyDescent="0.25">
      <c r="B10" s="32" t="s">
        <v>79</v>
      </c>
      <c r="C10" s="33">
        <v>124500</v>
      </c>
      <c r="D10" s="34">
        <f t="shared" si="0"/>
        <v>0.05</v>
      </c>
      <c r="E10" s="55">
        <f t="shared" si="1"/>
        <v>6225</v>
      </c>
      <c r="G10" s="33">
        <v>200000</v>
      </c>
      <c r="H10" s="35">
        <v>0.09</v>
      </c>
    </row>
    <row r="11" spans="2:8" x14ac:dyDescent="0.25">
      <c r="B11" s="32" t="s">
        <v>80</v>
      </c>
      <c r="C11" s="33">
        <v>131100</v>
      </c>
      <c r="D11" s="34">
        <f t="shared" si="0"/>
        <v>0.06</v>
      </c>
      <c r="E11" s="55">
        <f t="shared" si="1"/>
        <v>7866</v>
      </c>
    </row>
    <row r="12" spans="2:8" x14ac:dyDescent="0.25">
      <c r="B12" s="32" t="s">
        <v>81</v>
      </c>
      <c r="C12" s="33">
        <v>55300</v>
      </c>
      <c r="D12" s="34">
        <f t="shared" si="0"/>
        <v>0.03</v>
      </c>
      <c r="E12" s="55">
        <f t="shared" si="1"/>
        <v>1659</v>
      </c>
    </row>
    <row r="13" spans="2:8" x14ac:dyDescent="0.25">
      <c r="B13" s="32" t="s">
        <v>82</v>
      </c>
      <c r="C13" s="33">
        <v>201500</v>
      </c>
      <c r="D13" s="34">
        <f t="shared" si="0"/>
        <v>0.08</v>
      </c>
      <c r="E13" s="55">
        <f t="shared" si="1"/>
        <v>16120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showGridLines="0" workbookViewId="0">
      <selection activeCell="C5" sqref="C5"/>
    </sheetView>
  </sheetViews>
  <sheetFormatPr defaultColWidth="11" defaultRowHeight="15.75" x14ac:dyDescent="0.25"/>
  <cols>
    <col min="1" max="1" width="4.5" customWidth="1"/>
    <col min="2" max="13" width="8.375" customWidth="1"/>
    <col min="14" max="14" width="7" customWidth="1"/>
  </cols>
  <sheetData>
    <row r="2" spans="2:17" x14ac:dyDescent="0.25">
      <c r="B2" s="12" t="s">
        <v>205</v>
      </c>
    </row>
    <row r="4" spans="2:17" x14ac:dyDescent="0.25">
      <c r="B4" s="41"/>
      <c r="C4" s="41">
        <v>1</v>
      </c>
      <c r="D4" s="41">
        <v>2</v>
      </c>
      <c r="E4" s="41">
        <v>3</v>
      </c>
      <c r="F4" s="41">
        <v>4</v>
      </c>
      <c r="G4" s="41">
        <v>5</v>
      </c>
      <c r="H4" s="41">
        <v>6</v>
      </c>
      <c r="I4" s="41">
        <v>7</v>
      </c>
      <c r="J4" s="41">
        <v>8</v>
      </c>
      <c r="K4" s="41">
        <v>9</v>
      </c>
      <c r="L4" s="41">
        <v>10</v>
      </c>
      <c r="N4" t="s">
        <v>156</v>
      </c>
      <c r="O4" s="43" t="s">
        <v>179</v>
      </c>
      <c r="P4" s="43" t="s">
        <v>177</v>
      </c>
      <c r="Q4" s="43" t="s">
        <v>178</v>
      </c>
    </row>
    <row r="5" spans="2:17" x14ac:dyDescent="0.25">
      <c r="B5" s="41">
        <v>1</v>
      </c>
      <c r="C5" s="42"/>
      <c r="D5" s="42"/>
      <c r="E5" s="42"/>
      <c r="F5" s="42"/>
      <c r="G5" s="42"/>
      <c r="H5" s="42"/>
      <c r="I5" s="42"/>
      <c r="J5" s="42"/>
      <c r="K5" s="42"/>
      <c r="L5" s="42"/>
      <c r="O5" s="56" t="s">
        <v>107</v>
      </c>
      <c r="P5" s="56" t="s">
        <v>113</v>
      </c>
      <c r="Q5" s="56" t="s">
        <v>111</v>
      </c>
    </row>
    <row r="6" spans="2:17" x14ac:dyDescent="0.25">
      <c r="B6" s="41">
        <v>2</v>
      </c>
      <c r="C6" s="42"/>
      <c r="D6" s="42"/>
      <c r="E6" s="42"/>
      <c r="F6" s="42"/>
      <c r="G6" s="42"/>
      <c r="H6" s="42"/>
      <c r="I6" s="42"/>
      <c r="J6" s="42"/>
      <c r="K6" s="42"/>
      <c r="L6" s="42"/>
      <c r="O6" s="56" t="s">
        <v>108</v>
      </c>
      <c r="P6" s="56" t="s">
        <v>114</v>
      </c>
      <c r="Q6" s="56" t="s">
        <v>111</v>
      </c>
    </row>
    <row r="7" spans="2:17" x14ac:dyDescent="0.25">
      <c r="B7" s="41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O7" s="56" t="s">
        <v>184</v>
      </c>
      <c r="P7" s="56" t="s">
        <v>115</v>
      </c>
      <c r="Q7" s="56" t="s">
        <v>112</v>
      </c>
    </row>
    <row r="8" spans="2:17" x14ac:dyDescent="0.25">
      <c r="B8" s="41">
        <v>4</v>
      </c>
      <c r="C8" s="42"/>
      <c r="D8" s="42"/>
      <c r="E8" s="42"/>
      <c r="F8" s="42"/>
      <c r="G8" s="42"/>
      <c r="H8" s="42"/>
      <c r="I8" s="42"/>
      <c r="J8" s="42"/>
      <c r="K8" s="42"/>
      <c r="L8" s="42"/>
      <c r="O8" s="56" t="s">
        <v>109</v>
      </c>
      <c r="P8" s="56" t="s">
        <v>116</v>
      </c>
      <c r="Q8" s="56" t="s">
        <v>110</v>
      </c>
    </row>
    <row r="9" spans="2:17" x14ac:dyDescent="0.25">
      <c r="B9" s="41">
        <v>5</v>
      </c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2:17" x14ac:dyDescent="0.25">
      <c r="B10" s="41">
        <v>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t="s">
        <v>157</v>
      </c>
      <c r="O10" s="57" t="s">
        <v>179</v>
      </c>
      <c r="P10" s="57" t="s">
        <v>177</v>
      </c>
      <c r="Q10" s="57" t="s">
        <v>178</v>
      </c>
    </row>
    <row r="11" spans="2:17" x14ac:dyDescent="0.25">
      <c r="B11" s="41">
        <v>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O11" s="56" t="s">
        <v>107</v>
      </c>
      <c r="P11" s="56" t="s">
        <v>180</v>
      </c>
      <c r="Q11" s="56" t="s">
        <v>111</v>
      </c>
    </row>
    <row r="12" spans="2:17" x14ac:dyDescent="0.25">
      <c r="B12" s="41">
        <v>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O12" s="56" t="s">
        <v>108</v>
      </c>
      <c r="P12" s="56" t="s">
        <v>181</v>
      </c>
      <c r="Q12" s="56" t="s">
        <v>111</v>
      </c>
    </row>
    <row r="13" spans="2:17" x14ac:dyDescent="0.25">
      <c r="B13" s="41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O13" s="56" t="s">
        <v>184</v>
      </c>
      <c r="P13" s="56" t="s">
        <v>182</v>
      </c>
      <c r="Q13" s="56" t="s">
        <v>112</v>
      </c>
    </row>
    <row r="14" spans="2:17" x14ac:dyDescent="0.25">
      <c r="B14" s="41">
        <v>10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O14" s="56" t="s">
        <v>109</v>
      </c>
      <c r="P14" s="56" t="s">
        <v>183</v>
      </c>
      <c r="Q14" s="56" t="s">
        <v>110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showGridLines="0" zoomScale="120" zoomScaleNormal="120" zoomScalePageLayoutView="120" workbookViewId="0">
      <selection activeCell="C9" sqref="C9"/>
    </sheetView>
  </sheetViews>
  <sheetFormatPr defaultColWidth="11" defaultRowHeight="15.75" x14ac:dyDescent="0.25"/>
  <cols>
    <col min="1" max="1" width="2.5" customWidth="1"/>
    <col min="2" max="2" width="11" customWidth="1"/>
    <col min="5" max="5" width="9" customWidth="1"/>
  </cols>
  <sheetData>
    <row r="2" spans="2:7" x14ac:dyDescent="0.25">
      <c r="B2" s="12" t="s">
        <v>189</v>
      </c>
    </row>
    <row r="4" spans="2:7" x14ac:dyDescent="0.25">
      <c r="B4" s="58" t="s">
        <v>13</v>
      </c>
      <c r="C4" s="59" t="s">
        <v>14</v>
      </c>
      <c r="D4" s="59" t="s">
        <v>15</v>
      </c>
      <c r="F4" s="62" t="s">
        <v>16</v>
      </c>
      <c r="G4" s="63"/>
    </row>
    <row r="5" spans="2:7" x14ac:dyDescent="0.25">
      <c r="B5" s="9" t="s">
        <v>17</v>
      </c>
      <c r="C5" s="14">
        <v>5</v>
      </c>
      <c r="D5" s="15">
        <f>C5*11</f>
        <v>55</v>
      </c>
      <c r="F5" s="32" t="s">
        <v>14</v>
      </c>
      <c r="G5" s="32"/>
    </row>
    <row r="6" spans="2:7" x14ac:dyDescent="0.25">
      <c r="B6" s="9" t="s">
        <v>18</v>
      </c>
      <c r="C6" s="14">
        <v>2</v>
      </c>
      <c r="D6" s="15">
        <f t="shared" ref="D6:D7" si="0">C6*11</f>
        <v>22</v>
      </c>
      <c r="F6" s="32" t="s">
        <v>19</v>
      </c>
      <c r="G6" s="32"/>
    </row>
    <row r="7" spans="2:7" x14ac:dyDescent="0.25">
      <c r="B7" s="9" t="s">
        <v>20</v>
      </c>
      <c r="C7" s="14">
        <v>5</v>
      </c>
      <c r="D7" s="15">
        <f t="shared" si="0"/>
        <v>55</v>
      </c>
    </row>
    <row r="8" spans="2:7" x14ac:dyDescent="0.25">
      <c r="C8" s="16"/>
      <c r="D8" s="16"/>
    </row>
    <row r="9" spans="2:7" x14ac:dyDescent="0.25">
      <c r="B9" s="12"/>
      <c r="C9" s="60">
        <f>SUM(C5:C7)</f>
        <v>12</v>
      </c>
      <c r="D9" s="61">
        <f>SUM(D5:D7)</f>
        <v>132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6"/>
  <sheetViews>
    <sheetView showGridLines="0" workbookViewId="0">
      <selection activeCell="C9" sqref="C9"/>
    </sheetView>
  </sheetViews>
  <sheetFormatPr defaultColWidth="10.875" defaultRowHeight="15.75" x14ac:dyDescent="0.25"/>
  <cols>
    <col min="1" max="1" width="3.375" style="1" customWidth="1"/>
    <col min="2" max="10" width="7.5" style="1" customWidth="1"/>
    <col min="11" max="11" width="9.375" style="1" customWidth="1"/>
    <col min="12" max="20" width="7.5" style="1" customWidth="1"/>
    <col min="21" max="16384" width="10.875" style="1"/>
  </cols>
  <sheetData>
    <row r="2" spans="2:20" x14ac:dyDescent="0.25">
      <c r="B2" s="17" t="s">
        <v>190</v>
      </c>
    </row>
    <row r="4" spans="2:20" x14ac:dyDescent="0.25">
      <c r="B4" s="6" t="s">
        <v>8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</row>
    <row r="5" spans="2:20" x14ac:dyDescent="0.25">
      <c r="B5" s="2" t="s">
        <v>9</v>
      </c>
      <c r="C5" s="3">
        <v>8.5</v>
      </c>
      <c r="D5" s="3">
        <v>8.5</v>
      </c>
      <c r="E5" s="3">
        <v>9</v>
      </c>
      <c r="F5" s="3">
        <v>9</v>
      </c>
      <c r="G5" s="3">
        <v>8</v>
      </c>
      <c r="H5" s="3">
        <v>3</v>
      </c>
      <c r="I5" s="3">
        <v>0</v>
      </c>
      <c r="J5" s="4">
        <f>SUM(C5:I5)</f>
        <v>46</v>
      </c>
    </row>
    <row r="6" spans="2:20" x14ac:dyDescent="0.25">
      <c r="B6" s="2" t="s">
        <v>10</v>
      </c>
      <c r="C6" s="3">
        <v>8</v>
      </c>
      <c r="D6" s="3">
        <v>8.5</v>
      </c>
      <c r="E6" s="3">
        <v>7.5</v>
      </c>
      <c r="F6" s="3">
        <v>8</v>
      </c>
      <c r="G6" s="3">
        <v>7</v>
      </c>
      <c r="H6" s="3">
        <v>0</v>
      </c>
      <c r="I6" s="3">
        <v>2</v>
      </c>
      <c r="J6" s="4">
        <f>SUM(C6:I6)</f>
        <v>41</v>
      </c>
    </row>
    <row r="7" spans="2:20" x14ac:dyDescent="0.25">
      <c r="B7" s="2" t="s">
        <v>11</v>
      </c>
      <c r="C7" s="3">
        <v>8</v>
      </c>
      <c r="D7" s="3">
        <v>8</v>
      </c>
      <c r="E7" s="3">
        <v>8.5</v>
      </c>
      <c r="F7" s="3">
        <v>8</v>
      </c>
      <c r="G7" s="3">
        <v>6</v>
      </c>
      <c r="H7" s="3">
        <v>2</v>
      </c>
      <c r="I7" s="3">
        <v>0</v>
      </c>
      <c r="J7" s="4">
        <f>SUM(C7:I7)</f>
        <v>40.5</v>
      </c>
      <c r="L7" s="17" t="s">
        <v>185</v>
      </c>
    </row>
    <row r="8" spans="2:20" x14ac:dyDescent="0.25">
      <c r="B8" s="2" t="s">
        <v>12</v>
      </c>
      <c r="C8" s="3">
        <v>7.5</v>
      </c>
      <c r="D8" s="3">
        <v>9</v>
      </c>
      <c r="E8" s="3">
        <v>9</v>
      </c>
      <c r="F8" s="3">
        <v>7.5</v>
      </c>
      <c r="G8" s="3">
        <v>8</v>
      </c>
      <c r="H8" s="3">
        <v>0</v>
      </c>
      <c r="I8" s="3">
        <v>0</v>
      </c>
      <c r="J8" s="4">
        <f>SUM(C8:I8)</f>
        <v>41</v>
      </c>
    </row>
    <row r="9" spans="2:20" x14ac:dyDescent="0.25">
      <c r="B9" s="5" t="s">
        <v>7</v>
      </c>
      <c r="C9" s="4">
        <f t="shared" ref="C9:I9" si="0">SUM(C5:C8)</f>
        <v>32</v>
      </c>
      <c r="D9" s="4">
        <f t="shared" si="0"/>
        <v>34</v>
      </c>
      <c r="E9" s="4">
        <f t="shared" si="0"/>
        <v>34</v>
      </c>
      <c r="F9" s="4">
        <f t="shared" si="0"/>
        <v>32.5</v>
      </c>
      <c r="G9" s="4">
        <f t="shared" si="0"/>
        <v>29</v>
      </c>
      <c r="H9" s="4">
        <f t="shared" si="0"/>
        <v>5</v>
      </c>
      <c r="I9" s="4">
        <f t="shared" si="0"/>
        <v>2</v>
      </c>
      <c r="J9" s="4">
        <f>SUM(C9:I9)</f>
        <v>168.5</v>
      </c>
      <c r="L9" s="6" t="s">
        <v>8</v>
      </c>
      <c r="M9" s="6" t="s">
        <v>0</v>
      </c>
      <c r="N9" s="6" t="s">
        <v>1</v>
      </c>
      <c r="O9" s="6" t="s">
        <v>2</v>
      </c>
      <c r="P9" s="6" t="s">
        <v>3</v>
      </c>
      <c r="Q9" s="6" t="s">
        <v>4</v>
      </c>
      <c r="R9" s="6" t="s">
        <v>5</v>
      </c>
      <c r="S9" s="6" t="s">
        <v>6</v>
      </c>
      <c r="T9" s="6" t="s">
        <v>7</v>
      </c>
    </row>
    <row r="10" spans="2:20" x14ac:dyDescent="0.25">
      <c r="L10" s="5"/>
      <c r="M10" s="4"/>
      <c r="N10" s="4"/>
      <c r="O10" s="4"/>
      <c r="P10" s="4"/>
      <c r="Q10" s="4"/>
      <c r="R10" s="4"/>
      <c r="S10" s="4"/>
      <c r="T10" s="4"/>
    </row>
    <row r="11" spans="2:20" x14ac:dyDescent="0.25">
      <c r="B11" s="6" t="s">
        <v>8</v>
      </c>
      <c r="C11" s="6" t="s">
        <v>0</v>
      </c>
      <c r="D11" s="6" t="s">
        <v>1</v>
      </c>
      <c r="E11" s="6" t="s">
        <v>2</v>
      </c>
      <c r="F11" s="6" t="s">
        <v>3</v>
      </c>
      <c r="G11" s="6" t="s">
        <v>4</v>
      </c>
      <c r="H11" s="6" t="s">
        <v>5</v>
      </c>
      <c r="I11" s="6" t="s">
        <v>6</v>
      </c>
      <c r="J11" s="6" t="s">
        <v>7</v>
      </c>
      <c r="L11" s="5"/>
      <c r="M11" s="4"/>
      <c r="N11" s="4"/>
      <c r="O11" s="4"/>
      <c r="P11" s="4"/>
      <c r="Q11" s="4"/>
      <c r="R11" s="4"/>
      <c r="S11" s="4"/>
      <c r="T11" s="4"/>
    </row>
    <row r="12" spans="2:20" x14ac:dyDescent="0.25">
      <c r="B12" s="2" t="s">
        <v>21</v>
      </c>
      <c r="C12" s="3">
        <v>8.5</v>
      </c>
      <c r="D12" s="3">
        <v>8.5</v>
      </c>
      <c r="E12" s="3">
        <v>9</v>
      </c>
      <c r="F12" s="3">
        <v>9</v>
      </c>
      <c r="G12" s="3">
        <v>8</v>
      </c>
      <c r="H12" s="3">
        <v>3</v>
      </c>
      <c r="I12" s="3">
        <v>0</v>
      </c>
      <c r="J12" s="4">
        <f>SUM(C12:I12)</f>
        <v>46</v>
      </c>
    </row>
    <row r="13" spans="2:20" x14ac:dyDescent="0.25">
      <c r="B13" s="2" t="s">
        <v>22</v>
      </c>
      <c r="C13" s="3">
        <v>8</v>
      </c>
      <c r="D13" s="3">
        <v>8.5</v>
      </c>
      <c r="E13" s="3">
        <v>7.5</v>
      </c>
      <c r="F13" s="3">
        <v>8</v>
      </c>
      <c r="G13" s="3">
        <v>7</v>
      </c>
      <c r="H13" s="3">
        <v>0</v>
      </c>
      <c r="I13" s="3">
        <v>2</v>
      </c>
      <c r="J13" s="4">
        <f>SUM(C13:I13)</f>
        <v>41</v>
      </c>
    </row>
    <row r="14" spans="2:20" x14ac:dyDescent="0.25">
      <c r="B14" s="2" t="s">
        <v>23</v>
      </c>
      <c r="C14" s="3">
        <v>8</v>
      </c>
      <c r="D14" s="3">
        <v>8</v>
      </c>
      <c r="E14" s="3">
        <v>8.5</v>
      </c>
      <c r="F14" s="3">
        <v>8</v>
      </c>
      <c r="G14" s="3">
        <v>6</v>
      </c>
      <c r="H14" s="3">
        <v>2</v>
      </c>
      <c r="I14" s="3">
        <v>0</v>
      </c>
      <c r="J14" s="4">
        <f>SUM(C14:I14)</f>
        <v>40.5</v>
      </c>
      <c r="L14"/>
      <c r="M14"/>
      <c r="N14"/>
      <c r="O14"/>
      <c r="P14"/>
      <c r="Q14"/>
      <c r="R14"/>
      <c r="S14"/>
      <c r="T14"/>
    </row>
    <row r="15" spans="2:20" x14ac:dyDescent="0.25">
      <c r="B15" s="2" t="s">
        <v>24</v>
      </c>
      <c r="C15" s="3">
        <v>7.5</v>
      </c>
      <c r="D15" s="3">
        <v>9</v>
      </c>
      <c r="E15" s="3">
        <v>9</v>
      </c>
      <c r="F15" s="3">
        <v>7.5</v>
      </c>
      <c r="G15" s="3">
        <v>8</v>
      </c>
      <c r="H15" s="3">
        <v>0</v>
      </c>
      <c r="I15" s="3">
        <v>0</v>
      </c>
      <c r="J15" s="4">
        <f>SUM(C15:I15)</f>
        <v>41</v>
      </c>
    </row>
    <row r="16" spans="2:20" x14ac:dyDescent="0.25">
      <c r="B16" s="5" t="s">
        <v>7</v>
      </c>
      <c r="C16" s="4">
        <f t="shared" ref="C16:I16" si="1">SUM(C12:C15)</f>
        <v>32</v>
      </c>
      <c r="D16" s="4">
        <f t="shared" si="1"/>
        <v>34</v>
      </c>
      <c r="E16" s="4">
        <f t="shared" si="1"/>
        <v>34</v>
      </c>
      <c r="F16" s="4">
        <f t="shared" si="1"/>
        <v>32.5</v>
      </c>
      <c r="G16" s="4">
        <f t="shared" si="1"/>
        <v>29</v>
      </c>
      <c r="H16" s="4">
        <f t="shared" si="1"/>
        <v>5</v>
      </c>
      <c r="I16" s="4">
        <f t="shared" si="1"/>
        <v>2</v>
      </c>
      <c r="J16" s="4">
        <f>SUM(C16:I16)</f>
        <v>168.5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>
      <selection activeCell="C5" sqref="C5"/>
    </sheetView>
  </sheetViews>
  <sheetFormatPr defaultColWidth="11" defaultRowHeight="15.75" x14ac:dyDescent="0.25"/>
  <cols>
    <col min="2" max="2" width="19.125" customWidth="1"/>
    <col min="3" max="3" width="18.875" customWidth="1"/>
    <col min="8" max="8" width="13.25" bestFit="1" customWidth="1"/>
  </cols>
  <sheetData>
    <row r="2" spans="2:8" x14ac:dyDescent="0.25">
      <c r="B2" s="12" t="s">
        <v>206</v>
      </c>
    </row>
    <row r="4" spans="2:8" x14ac:dyDescent="0.25">
      <c r="B4" s="36" t="s">
        <v>13</v>
      </c>
      <c r="C4" s="36" t="s">
        <v>166</v>
      </c>
      <c r="D4" s="36" t="s">
        <v>83</v>
      </c>
      <c r="E4" s="36" t="s">
        <v>106</v>
      </c>
    </row>
    <row r="5" spans="2:8" x14ac:dyDescent="0.25">
      <c r="B5" s="32" t="s">
        <v>167</v>
      </c>
      <c r="C5" s="32" t="str">
        <f t="shared" ref="C5:C14" si="0">PROPER(B5)</f>
        <v>Traci Brown</v>
      </c>
      <c r="D5" s="32" t="str">
        <f>LEFT(C5,FIND(" ",C5)-1)</f>
        <v>Traci</v>
      </c>
      <c r="E5" s="32" t="str">
        <f>RIGHT(C5,LEN(C5)-FIND("*",SUBSTITUTE(C5," ","*",LEN(C5)-LEN(SUBSTITUTE(C5," ","")))))</f>
        <v>Brown</v>
      </c>
    </row>
    <row r="6" spans="2:8" x14ac:dyDescent="0.25">
      <c r="B6" s="32" t="s">
        <v>168</v>
      </c>
      <c r="C6" s="32" t="str">
        <f t="shared" si="0"/>
        <v>Maureen Hannan</v>
      </c>
      <c r="D6" s="32" t="str">
        <f t="shared" ref="D6:D14" si="1">LEFT(C6,FIND(" ",C6)-1)</f>
        <v>Maureen</v>
      </c>
      <c r="E6" s="32" t="str">
        <f t="shared" ref="E6:E14" si="2">RIGHT(C6,LEN(C6)-FIND("*",SUBSTITUTE(C6," ","*",LEN(C6)-LEN(SUBSTITUTE(C6," ","")))))</f>
        <v>Hannan</v>
      </c>
      <c r="G6" s="43" t="s">
        <v>199</v>
      </c>
      <c r="H6" s="43" t="s">
        <v>177</v>
      </c>
    </row>
    <row r="7" spans="2:8" x14ac:dyDescent="0.25">
      <c r="B7" s="32" t="s">
        <v>169</v>
      </c>
      <c r="C7" s="32" t="str">
        <f t="shared" si="0"/>
        <v>Linda Thomas</v>
      </c>
      <c r="D7" s="32" t="str">
        <f t="shared" si="1"/>
        <v>Linda</v>
      </c>
      <c r="E7" s="32" t="str">
        <f t="shared" si="2"/>
        <v>Thomas</v>
      </c>
      <c r="G7" s="56" t="s">
        <v>156</v>
      </c>
      <c r="H7" s="56" t="s">
        <v>207</v>
      </c>
    </row>
    <row r="8" spans="2:8" x14ac:dyDescent="0.25">
      <c r="B8" s="32" t="s">
        <v>170</v>
      </c>
      <c r="C8" s="32" t="str">
        <f t="shared" si="0"/>
        <v>Sarah Burton</v>
      </c>
      <c r="D8" s="32" t="str">
        <f t="shared" si="1"/>
        <v>Sarah</v>
      </c>
      <c r="E8" s="32" t="str">
        <f t="shared" si="2"/>
        <v>Burton</v>
      </c>
      <c r="G8" s="56" t="s">
        <v>157</v>
      </c>
      <c r="H8" s="56" t="s">
        <v>208</v>
      </c>
    </row>
    <row r="9" spans="2:8" x14ac:dyDescent="0.25">
      <c r="B9" s="32" t="s">
        <v>171</v>
      </c>
      <c r="C9" s="32" t="str">
        <f t="shared" si="0"/>
        <v>Kevin Grizz</v>
      </c>
      <c r="D9" s="32" t="str">
        <f t="shared" si="1"/>
        <v>Kevin</v>
      </c>
      <c r="E9" s="32" t="str">
        <f t="shared" si="2"/>
        <v>Grizz</v>
      </c>
    </row>
    <row r="10" spans="2:8" x14ac:dyDescent="0.25">
      <c r="B10" s="32" t="s">
        <v>172</v>
      </c>
      <c r="C10" s="32" t="str">
        <f t="shared" si="0"/>
        <v>Charles Jackson</v>
      </c>
      <c r="D10" s="32" t="str">
        <f t="shared" si="1"/>
        <v>Charles</v>
      </c>
      <c r="E10" s="32" t="str">
        <f t="shared" si="2"/>
        <v>Jackson</v>
      </c>
    </row>
    <row r="11" spans="2:8" x14ac:dyDescent="0.25">
      <c r="B11" s="32" t="s">
        <v>173</v>
      </c>
      <c r="C11" s="32" t="str">
        <f t="shared" si="0"/>
        <v>Ann Helsel</v>
      </c>
      <c r="D11" s="32" t="str">
        <f t="shared" si="1"/>
        <v>Ann</v>
      </c>
      <c r="E11" s="32" t="str">
        <f t="shared" si="2"/>
        <v>Helsel</v>
      </c>
    </row>
    <row r="12" spans="2:8" x14ac:dyDescent="0.25">
      <c r="B12" s="32" t="s">
        <v>174</v>
      </c>
      <c r="C12" s="32" t="str">
        <f t="shared" si="0"/>
        <v>Jason Ward</v>
      </c>
      <c r="D12" s="32" t="str">
        <f t="shared" si="1"/>
        <v>Jason</v>
      </c>
      <c r="E12" s="32" t="str">
        <f t="shared" si="2"/>
        <v>Ward</v>
      </c>
    </row>
    <row r="13" spans="2:8" x14ac:dyDescent="0.25">
      <c r="B13" s="32" t="s">
        <v>175</v>
      </c>
      <c r="C13" s="32" t="str">
        <f t="shared" si="0"/>
        <v>Edward Taylor</v>
      </c>
      <c r="D13" s="32" t="str">
        <f t="shared" si="1"/>
        <v>Edward</v>
      </c>
      <c r="E13" s="32" t="str">
        <f t="shared" si="2"/>
        <v>Taylor</v>
      </c>
    </row>
    <row r="14" spans="2:8" x14ac:dyDescent="0.25">
      <c r="B14" s="32" t="s">
        <v>176</v>
      </c>
      <c r="C14" s="32" t="str">
        <f t="shared" si="0"/>
        <v>Debbie Jackson</v>
      </c>
      <c r="D14" s="32" t="str">
        <f t="shared" si="1"/>
        <v>Debbie</v>
      </c>
      <c r="E14" s="32" t="str">
        <f t="shared" si="2"/>
        <v>Jackson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zoomScale="120" zoomScaleNormal="120" workbookViewId="0">
      <selection activeCell="C14" sqref="C14"/>
    </sheetView>
  </sheetViews>
  <sheetFormatPr defaultColWidth="11" defaultRowHeight="15.75" x14ac:dyDescent="0.25"/>
  <cols>
    <col min="1" max="1" width="6.875" customWidth="1"/>
    <col min="2" max="2" width="19.125" bestFit="1" customWidth="1"/>
    <col min="4" max="4" width="10.625" customWidth="1"/>
  </cols>
  <sheetData>
    <row r="2" spans="2:8" x14ac:dyDescent="0.25">
      <c r="B2" s="12" t="s">
        <v>209</v>
      </c>
    </row>
    <row r="5" spans="2:8" x14ac:dyDescent="0.25">
      <c r="B5" s="12" t="s">
        <v>186</v>
      </c>
      <c r="F5" s="12" t="s">
        <v>94</v>
      </c>
    </row>
    <row r="7" spans="2:8" x14ac:dyDescent="0.25">
      <c r="B7" s="37" t="s">
        <v>95</v>
      </c>
      <c r="C7" s="65">
        <v>42430</v>
      </c>
      <c r="D7" s="72"/>
      <c r="F7" s="37" t="s">
        <v>96</v>
      </c>
      <c r="G7" s="64">
        <v>100</v>
      </c>
      <c r="H7" s="38"/>
    </row>
    <row r="8" spans="2:8" x14ac:dyDescent="0.25">
      <c r="B8" s="37" t="s">
        <v>97</v>
      </c>
      <c r="C8" s="65">
        <v>42431</v>
      </c>
      <c r="D8" s="72"/>
      <c r="F8" s="37" t="s">
        <v>98</v>
      </c>
      <c r="G8" s="64">
        <v>200</v>
      </c>
    </row>
    <row r="9" spans="2:8" x14ac:dyDescent="0.25">
      <c r="B9" s="37" t="s">
        <v>99</v>
      </c>
      <c r="C9" s="65">
        <v>42433</v>
      </c>
      <c r="D9" s="72"/>
      <c r="F9" s="37" t="s">
        <v>100</v>
      </c>
      <c r="G9" s="64">
        <v>300</v>
      </c>
    </row>
    <row r="10" spans="2:8" x14ac:dyDescent="0.25">
      <c r="B10" s="37" t="s">
        <v>187</v>
      </c>
      <c r="C10" s="65">
        <v>42434</v>
      </c>
      <c r="D10" s="72"/>
    </row>
    <row r="11" spans="2:8" x14ac:dyDescent="0.25">
      <c r="B11" s="37" t="s">
        <v>188</v>
      </c>
      <c r="C11" s="65">
        <v>42435</v>
      </c>
      <c r="D11" s="72"/>
    </row>
    <row r="12" spans="2:8" x14ac:dyDescent="0.25">
      <c r="B12" s="37" t="s">
        <v>101</v>
      </c>
      <c r="C12" s="65">
        <v>42436</v>
      </c>
      <c r="D12" s="72"/>
      <c r="G12" s="81">
        <v>1.1499999999999999</v>
      </c>
      <c r="H12" t="s">
        <v>102</v>
      </c>
    </row>
    <row r="14" spans="2:8" x14ac:dyDescent="0.25">
      <c r="C14" s="39">
        <v>14</v>
      </c>
      <c r="D14" t="s">
        <v>102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zoomScale="120" zoomScaleNormal="120" workbookViewId="0">
      <selection activeCell="D7" sqref="D7"/>
    </sheetView>
  </sheetViews>
  <sheetFormatPr defaultColWidth="11" defaultRowHeight="15.75" x14ac:dyDescent="0.25"/>
  <cols>
    <col min="1" max="1" width="4.125" customWidth="1"/>
    <col min="2" max="2" width="11" customWidth="1"/>
  </cols>
  <sheetData>
    <row r="2" spans="2:4" x14ac:dyDescent="0.25">
      <c r="B2" s="12" t="s">
        <v>210</v>
      </c>
    </row>
    <row r="4" spans="2:4" x14ac:dyDescent="0.25">
      <c r="B4" t="s">
        <v>103</v>
      </c>
      <c r="C4" s="40">
        <v>11</v>
      </c>
    </row>
    <row r="6" spans="2:4" x14ac:dyDescent="0.25">
      <c r="B6" s="7" t="s">
        <v>13</v>
      </c>
      <c r="C6" s="8" t="s">
        <v>14</v>
      </c>
      <c r="D6" s="8" t="s">
        <v>15</v>
      </c>
    </row>
    <row r="7" spans="2:4" x14ac:dyDescent="0.25">
      <c r="B7" s="9" t="s">
        <v>17</v>
      </c>
      <c r="C7" s="10">
        <v>5</v>
      </c>
      <c r="D7" s="11">
        <f>C7*$C$4</f>
        <v>55</v>
      </c>
    </row>
    <row r="8" spans="2:4" x14ac:dyDescent="0.25">
      <c r="B8" s="9" t="s">
        <v>18</v>
      </c>
      <c r="C8" s="10">
        <v>2</v>
      </c>
      <c r="D8" s="11">
        <f t="shared" ref="D8:D11" si="0">C8*$C$4</f>
        <v>22</v>
      </c>
    </row>
    <row r="9" spans="2:4" x14ac:dyDescent="0.25">
      <c r="B9" s="9" t="s">
        <v>20</v>
      </c>
      <c r="C9" s="10">
        <v>5</v>
      </c>
      <c r="D9" s="11">
        <f t="shared" si="0"/>
        <v>55</v>
      </c>
    </row>
    <row r="10" spans="2:4" x14ac:dyDescent="0.25">
      <c r="B10" s="9" t="s">
        <v>104</v>
      </c>
      <c r="C10" s="10">
        <v>9</v>
      </c>
      <c r="D10" s="11">
        <f t="shared" si="0"/>
        <v>99</v>
      </c>
    </row>
    <row r="11" spans="2:4" x14ac:dyDescent="0.25">
      <c r="B11" s="9" t="s">
        <v>105</v>
      </c>
      <c r="C11" s="10">
        <v>8</v>
      </c>
      <c r="D11" s="11">
        <f t="shared" si="0"/>
        <v>88</v>
      </c>
    </row>
    <row r="13" spans="2:4" x14ac:dyDescent="0.25">
      <c r="B13" t="s">
        <v>7</v>
      </c>
      <c r="D13" s="13">
        <f>SUM(D7:D12)</f>
        <v>319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"/>
  <sheetViews>
    <sheetView showGridLines="0" zoomScale="120" zoomScaleNormal="120" workbookViewId="0">
      <selection activeCell="E5" sqref="E5"/>
    </sheetView>
  </sheetViews>
  <sheetFormatPr defaultColWidth="11" defaultRowHeight="15.75" x14ac:dyDescent="0.25"/>
  <cols>
    <col min="4" max="4" width="12.125" bestFit="1" customWidth="1"/>
  </cols>
  <sheetData>
    <row r="2" spans="2:6" x14ac:dyDescent="0.25">
      <c r="B2" s="12" t="s">
        <v>212</v>
      </c>
    </row>
    <row r="4" spans="2:6" x14ac:dyDescent="0.25">
      <c r="B4" s="44" t="s">
        <v>117</v>
      </c>
      <c r="C4" s="44" t="s">
        <v>118</v>
      </c>
      <c r="D4" s="44" t="s">
        <v>119</v>
      </c>
      <c r="E4" s="45" t="s">
        <v>120</v>
      </c>
      <c r="F4" s="44" t="s">
        <v>61</v>
      </c>
    </row>
    <row r="5" spans="2:6" x14ac:dyDescent="0.25">
      <c r="B5" s="32" t="s">
        <v>121</v>
      </c>
      <c r="C5" s="32" t="s">
        <v>122</v>
      </c>
      <c r="D5" s="46">
        <v>35565</v>
      </c>
      <c r="E5" s="42">
        <f ca="1">INT(YEARFRAC(D5,TODAY(),1))</f>
        <v>17</v>
      </c>
      <c r="F5" s="32" t="str">
        <f ca="1">IF(E5&gt;20,"Adult","Minor")</f>
        <v>Minor</v>
      </c>
    </row>
    <row r="6" spans="2:6" x14ac:dyDescent="0.25">
      <c r="B6" s="32" t="s">
        <v>123</v>
      </c>
      <c r="C6" s="32" t="s">
        <v>124</v>
      </c>
      <c r="D6" s="46">
        <v>36035</v>
      </c>
      <c r="E6" s="42">
        <f t="shared" ref="E6:E23" ca="1" si="0">INT(YEARFRAC(D6,TODAY(),1))</f>
        <v>16</v>
      </c>
      <c r="F6" s="32" t="str">
        <f t="shared" ref="F6:F23" ca="1" si="1">IF(E6&gt;20,"Adult","Minor")</f>
        <v>Minor</v>
      </c>
    </row>
    <row r="7" spans="2:6" x14ac:dyDescent="0.25">
      <c r="B7" s="32" t="s">
        <v>125</v>
      </c>
      <c r="C7" s="32" t="s">
        <v>126</v>
      </c>
      <c r="D7" s="46">
        <v>20940</v>
      </c>
      <c r="E7" s="42">
        <f t="shared" ca="1" si="0"/>
        <v>57</v>
      </c>
      <c r="F7" s="32" t="str">
        <f t="shared" ca="1" si="1"/>
        <v>Adult</v>
      </c>
    </row>
    <row r="8" spans="2:6" x14ac:dyDescent="0.25">
      <c r="B8" s="32" t="s">
        <v>127</v>
      </c>
      <c r="C8" s="32" t="s">
        <v>128</v>
      </c>
      <c r="D8" s="46">
        <v>24097</v>
      </c>
      <c r="E8" s="42">
        <f t="shared" ca="1" si="0"/>
        <v>49</v>
      </c>
      <c r="F8" s="32" t="str">
        <f t="shared" ca="1" si="1"/>
        <v>Adult</v>
      </c>
    </row>
    <row r="9" spans="2:6" x14ac:dyDescent="0.25">
      <c r="B9" s="32" t="s">
        <v>129</v>
      </c>
      <c r="C9" s="32" t="s">
        <v>130</v>
      </c>
      <c r="D9" s="46">
        <v>24280</v>
      </c>
      <c r="E9" s="42">
        <f t="shared" ca="1" si="0"/>
        <v>48</v>
      </c>
      <c r="F9" s="32" t="str">
        <f t="shared" ca="1" si="1"/>
        <v>Adult</v>
      </c>
    </row>
    <row r="10" spans="2:6" x14ac:dyDescent="0.25">
      <c r="B10" s="32" t="s">
        <v>131</v>
      </c>
      <c r="C10" s="32" t="s">
        <v>82</v>
      </c>
      <c r="D10" s="46">
        <v>23410</v>
      </c>
      <c r="E10" s="42">
        <f t="shared" ca="1" si="0"/>
        <v>51</v>
      </c>
      <c r="F10" s="32" t="str">
        <f t="shared" ca="1" si="1"/>
        <v>Adult</v>
      </c>
    </row>
    <row r="11" spans="2:6" x14ac:dyDescent="0.25">
      <c r="B11" s="32" t="s">
        <v>132</v>
      </c>
      <c r="C11" s="32" t="s">
        <v>133</v>
      </c>
      <c r="D11" s="46">
        <v>22933</v>
      </c>
      <c r="E11" s="42">
        <f t="shared" ca="1" si="0"/>
        <v>52</v>
      </c>
      <c r="F11" s="32" t="str">
        <f t="shared" ca="1" si="1"/>
        <v>Adult</v>
      </c>
    </row>
    <row r="12" spans="2:6" x14ac:dyDescent="0.25">
      <c r="B12" s="32" t="s">
        <v>134</v>
      </c>
      <c r="C12" s="32" t="s">
        <v>125</v>
      </c>
      <c r="D12" s="46">
        <v>33895</v>
      </c>
      <c r="E12" s="42">
        <f t="shared" ca="1" si="0"/>
        <v>22</v>
      </c>
      <c r="F12" s="32" t="str">
        <f t="shared" ca="1" si="1"/>
        <v>Adult</v>
      </c>
    </row>
    <row r="13" spans="2:6" x14ac:dyDescent="0.25">
      <c r="B13" s="32" t="s">
        <v>135</v>
      </c>
      <c r="C13" s="32" t="s">
        <v>136</v>
      </c>
      <c r="D13" s="46">
        <v>34883</v>
      </c>
      <c r="E13" s="42">
        <f t="shared" ca="1" si="0"/>
        <v>19</v>
      </c>
      <c r="F13" s="32" t="str">
        <f t="shared" ca="1" si="1"/>
        <v>Minor</v>
      </c>
    </row>
    <row r="14" spans="2:6" x14ac:dyDescent="0.25">
      <c r="B14" s="32" t="s">
        <v>137</v>
      </c>
      <c r="C14" s="32" t="s">
        <v>138</v>
      </c>
      <c r="D14" s="46">
        <v>37676</v>
      </c>
      <c r="E14" s="42">
        <f t="shared" ca="1" si="0"/>
        <v>11</v>
      </c>
      <c r="F14" s="32" t="str">
        <f t="shared" ca="1" si="1"/>
        <v>Minor</v>
      </c>
    </row>
    <row r="15" spans="2:6" x14ac:dyDescent="0.25">
      <c r="B15" s="32" t="s">
        <v>139</v>
      </c>
      <c r="C15" s="32" t="s">
        <v>140</v>
      </c>
      <c r="D15" s="46">
        <v>27733</v>
      </c>
      <c r="E15" s="42">
        <f t="shared" ca="1" si="0"/>
        <v>39</v>
      </c>
      <c r="F15" s="32" t="str">
        <f t="shared" ca="1" si="1"/>
        <v>Adult</v>
      </c>
    </row>
    <row r="16" spans="2:6" x14ac:dyDescent="0.25">
      <c r="B16" s="32" t="s">
        <v>141</v>
      </c>
      <c r="C16" s="32" t="s">
        <v>142</v>
      </c>
      <c r="D16" s="46">
        <v>22000</v>
      </c>
      <c r="E16" s="42">
        <f t="shared" ca="1" si="0"/>
        <v>54</v>
      </c>
      <c r="F16" s="32" t="str">
        <f t="shared" ca="1" si="1"/>
        <v>Adult</v>
      </c>
    </row>
    <row r="17" spans="2:6" x14ac:dyDescent="0.25">
      <c r="B17" s="32" t="s">
        <v>143</v>
      </c>
      <c r="C17" s="32" t="s">
        <v>144</v>
      </c>
      <c r="D17" s="46">
        <v>29735</v>
      </c>
      <c r="E17" s="42">
        <f t="shared" ca="1" si="0"/>
        <v>33</v>
      </c>
      <c r="F17" s="32" t="str">
        <f t="shared" ca="1" si="1"/>
        <v>Adult</v>
      </c>
    </row>
    <row r="18" spans="2:6" x14ac:dyDescent="0.25">
      <c r="B18" s="32" t="s">
        <v>145</v>
      </c>
      <c r="C18" s="32" t="s">
        <v>146</v>
      </c>
      <c r="D18" s="46">
        <v>24767</v>
      </c>
      <c r="E18" s="42">
        <f t="shared" ca="1" si="0"/>
        <v>47</v>
      </c>
      <c r="F18" s="32" t="str">
        <f t="shared" ca="1" si="1"/>
        <v>Adult</v>
      </c>
    </row>
    <row r="19" spans="2:6" x14ac:dyDescent="0.25">
      <c r="B19" s="32" t="s">
        <v>147</v>
      </c>
      <c r="C19" s="32" t="s">
        <v>148</v>
      </c>
      <c r="D19" s="46">
        <v>15808</v>
      </c>
      <c r="E19" s="42">
        <f t="shared" ca="1" si="0"/>
        <v>71</v>
      </c>
      <c r="F19" s="32" t="str">
        <f t="shared" ca="1" si="1"/>
        <v>Adult</v>
      </c>
    </row>
    <row r="20" spans="2:6" x14ac:dyDescent="0.25">
      <c r="B20" s="32" t="s">
        <v>149</v>
      </c>
      <c r="C20" s="32" t="s">
        <v>150</v>
      </c>
      <c r="D20" s="46">
        <v>28528</v>
      </c>
      <c r="E20" s="42">
        <f t="shared" ca="1" si="0"/>
        <v>37</v>
      </c>
      <c r="F20" s="32" t="str">
        <f t="shared" ca="1" si="1"/>
        <v>Adult</v>
      </c>
    </row>
    <row r="21" spans="2:6" x14ac:dyDescent="0.25">
      <c r="B21" s="32" t="s">
        <v>17</v>
      </c>
      <c r="C21" s="32" t="s">
        <v>151</v>
      </c>
      <c r="D21" s="46">
        <v>34633</v>
      </c>
      <c r="E21" s="42">
        <f t="shared" ca="1" si="0"/>
        <v>20</v>
      </c>
      <c r="F21" s="32" t="str">
        <f t="shared" ca="1" si="1"/>
        <v>Minor</v>
      </c>
    </row>
    <row r="22" spans="2:6" x14ac:dyDescent="0.25">
      <c r="B22" s="32" t="s">
        <v>152</v>
      </c>
      <c r="C22" s="32" t="s">
        <v>153</v>
      </c>
      <c r="D22" s="46">
        <v>37947</v>
      </c>
      <c r="E22" s="42">
        <f t="shared" ca="1" si="0"/>
        <v>11</v>
      </c>
      <c r="F22" s="32" t="str">
        <f t="shared" ca="1" si="1"/>
        <v>Minor</v>
      </c>
    </row>
    <row r="23" spans="2:6" x14ac:dyDescent="0.25">
      <c r="B23" s="32" t="s">
        <v>154</v>
      </c>
      <c r="C23" s="32" t="s">
        <v>155</v>
      </c>
      <c r="D23" s="46">
        <v>35011</v>
      </c>
      <c r="E23" s="42">
        <f t="shared" ca="1" si="0"/>
        <v>19</v>
      </c>
      <c r="F23" s="32" t="str">
        <f t="shared" ca="1" si="1"/>
        <v>Minor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I6" sqref="I6"/>
    </sheetView>
  </sheetViews>
  <sheetFormatPr defaultColWidth="11" defaultRowHeight="15.75" x14ac:dyDescent="0.25"/>
  <cols>
    <col min="1" max="1" width="2.5" customWidth="1"/>
    <col min="2" max="2" width="23" customWidth="1"/>
    <col min="3" max="3" width="9.875" customWidth="1"/>
    <col min="4" max="4" width="8" customWidth="1"/>
    <col min="5" max="5" width="9.5" customWidth="1"/>
    <col min="6" max="6" width="12" customWidth="1"/>
    <col min="7" max="7" width="7.125" customWidth="1"/>
    <col min="8" max="8" width="19.5" customWidth="1"/>
    <col min="9" max="9" width="14.375" customWidth="1"/>
  </cols>
  <sheetData>
    <row r="1" spans="2:9" x14ac:dyDescent="0.25">
      <c r="B1" s="12"/>
    </row>
    <row r="2" spans="2:9" x14ac:dyDescent="0.25">
      <c r="B2" s="12" t="s">
        <v>191</v>
      </c>
    </row>
    <row r="4" spans="2:9" x14ac:dyDescent="0.25">
      <c r="B4" s="74" t="s">
        <v>30</v>
      </c>
      <c r="C4" s="74" t="s">
        <v>31</v>
      </c>
      <c r="D4" s="75" t="s">
        <v>33</v>
      </c>
      <c r="E4" s="74" t="s">
        <v>60</v>
      </c>
      <c r="F4" s="74" t="s">
        <v>61</v>
      </c>
    </row>
    <row r="5" spans="2:9" x14ac:dyDescent="0.25">
      <c r="B5" s="26" t="s">
        <v>47</v>
      </c>
      <c r="C5" s="27">
        <v>112500</v>
      </c>
      <c r="D5" s="28">
        <v>2</v>
      </c>
      <c r="E5" s="29">
        <v>1025</v>
      </c>
      <c r="F5" s="26" t="s">
        <v>62</v>
      </c>
      <c r="H5" s="30" t="s">
        <v>63</v>
      </c>
      <c r="I5" s="30" t="s">
        <v>64</v>
      </c>
    </row>
    <row r="6" spans="2:9" x14ac:dyDescent="0.25">
      <c r="B6" s="26" t="s">
        <v>65</v>
      </c>
      <c r="C6" s="27">
        <v>109900</v>
      </c>
      <c r="D6" s="28">
        <v>1</v>
      </c>
      <c r="E6" s="29">
        <v>758</v>
      </c>
      <c r="F6" s="26" t="s">
        <v>66</v>
      </c>
      <c r="H6" s="68" t="s">
        <v>67</v>
      </c>
      <c r="I6" s="69"/>
    </row>
    <row r="7" spans="2:9" x14ac:dyDescent="0.25">
      <c r="B7" s="26" t="s">
        <v>56</v>
      </c>
      <c r="C7" s="27">
        <v>112000</v>
      </c>
      <c r="D7" s="28">
        <v>2</v>
      </c>
      <c r="E7" s="29">
        <v>1010</v>
      </c>
      <c r="F7" s="26" t="s">
        <v>68</v>
      </c>
    </row>
    <row r="8" spans="2:9" x14ac:dyDescent="0.25">
      <c r="B8" s="26" t="s">
        <v>46</v>
      </c>
      <c r="C8" s="27">
        <v>129900</v>
      </c>
      <c r="D8" s="28">
        <v>1</v>
      </c>
      <c r="E8" s="29">
        <v>895</v>
      </c>
      <c r="F8" s="26" t="s">
        <v>66</v>
      </c>
    </row>
    <row r="9" spans="2:9" x14ac:dyDescent="0.25">
      <c r="B9" s="26" t="s">
        <v>55</v>
      </c>
      <c r="C9" s="27">
        <v>149900</v>
      </c>
      <c r="D9" s="28">
        <v>2</v>
      </c>
      <c r="E9" s="29">
        <v>1032</v>
      </c>
      <c r="F9" s="26" t="s">
        <v>62</v>
      </c>
      <c r="I9" s="73"/>
    </row>
    <row r="10" spans="2:9" x14ac:dyDescent="0.25">
      <c r="B10" s="26" t="s">
        <v>48</v>
      </c>
      <c r="C10" s="27">
        <v>189000</v>
      </c>
      <c r="D10" s="28">
        <v>3</v>
      </c>
      <c r="E10" s="29">
        <v>1825</v>
      </c>
      <c r="F10" s="26" t="s">
        <v>62</v>
      </c>
    </row>
    <row r="11" spans="2:9" x14ac:dyDescent="0.25">
      <c r="B11" s="26" t="s">
        <v>51</v>
      </c>
      <c r="C11" s="27">
        <v>189900</v>
      </c>
      <c r="D11" s="28">
        <v>3</v>
      </c>
      <c r="E11" s="29">
        <v>1653</v>
      </c>
      <c r="F11" s="26" t="s">
        <v>66</v>
      </c>
    </row>
    <row r="12" spans="2:9" x14ac:dyDescent="0.25">
      <c r="B12" s="26" t="s">
        <v>54</v>
      </c>
      <c r="C12" s="27">
        <v>229900</v>
      </c>
      <c r="D12" s="28">
        <v>4</v>
      </c>
      <c r="E12" s="29">
        <v>2144</v>
      </c>
      <c r="F12" s="26" t="s">
        <v>66</v>
      </c>
    </row>
    <row r="13" spans="2:9" x14ac:dyDescent="0.25">
      <c r="B13" s="26" t="s">
        <v>37</v>
      </c>
      <c r="C13" s="27">
        <v>355000</v>
      </c>
      <c r="D13" s="28">
        <v>3</v>
      </c>
      <c r="E13" s="29">
        <v>2000</v>
      </c>
      <c r="F13" s="26" t="s">
        <v>68</v>
      </c>
    </row>
    <row r="14" spans="2:9" x14ac:dyDescent="0.25">
      <c r="B14" s="26" t="s">
        <v>49</v>
      </c>
      <c r="C14" s="27">
        <v>385000</v>
      </c>
      <c r="D14" s="28">
        <v>4</v>
      </c>
      <c r="E14" s="29">
        <v>2136</v>
      </c>
      <c r="F14" s="26" t="s">
        <v>66</v>
      </c>
    </row>
    <row r="15" spans="2:9" x14ac:dyDescent="0.25">
      <c r="B15" s="26" t="s">
        <v>52</v>
      </c>
      <c r="C15" s="27">
        <v>439900</v>
      </c>
      <c r="D15" s="28">
        <v>3</v>
      </c>
      <c r="E15" s="29">
        <v>2157</v>
      </c>
      <c r="F15" s="26" t="s">
        <v>62</v>
      </c>
    </row>
    <row r="16" spans="2:9" x14ac:dyDescent="0.25">
      <c r="B16" s="26" t="s">
        <v>43</v>
      </c>
      <c r="C16" s="27">
        <v>448000</v>
      </c>
      <c r="D16" s="28">
        <v>5</v>
      </c>
      <c r="E16" s="29">
        <v>4004</v>
      </c>
      <c r="F16" s="26" t="s">
        <v>62</v>
      </c>
    </row>
    <row r="17" spans="2:6" x14ac:dyDescent="0.25">
      <c r="B17" s="26" t="s">
        <v>69</v>
      </c>
      <c r="C17" s="27">
        <v>539900</v>
      </c>
      <c r="D17" s="28">
        <v>4</v>
      </c>
      <c r="E17" s="29">
        <v>2932</v>
      </c>
      <c r="F17" s="26" t="s">
        <v>66</v>
      </c>
    </row>
    <row r="18" spans="2:6" x14ac:dyDescent="0.25">
      <c r="B18" s="26" t="s">
        <v>70</v>
      </c>
      <c r="C18" s="27">
        <v>589900</v>
      </c>
      <c r="D18" s="28">
        <v>4</v>
      </c>
      <c r="E18" s="29">
        <v>3006</v>
      </c>
      <c r="F18" s="26" t="s">
        <v>62</v>
      </c>
    </row>
    <row r="19" spans="2:6" x14ac:dyDescent="0.25">
      <c r="B19" s="26" t="s">
        <v>50</v>
      </c>
      <c r="C19" s="27">
        <v>679900</v>
      </c>
      <c r="D19" s="28">
        <v>5</v>
      </c>
      <c r="E19" s="29">
        <v>3600</v>
      </c>
      <c r="F19" s="26" t="s">
        <v>66</v>
      </c>
    </row>
    <row r="20" spans="2:6" x14ac:dyDescent="0.25">
      <c r="B20" s="26" t="s">
        <v>45</v>
      </c>
      <c r="C20" s="27">
        <v>849900</v>
      </c>
      <c r="D20" s="28">
        <v>3</v>
      </c>
      <c r="E20" s="29">
        <v>3920</v>
      </c>
      <c r="F20" s="26" t="s">
        <v>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GridLines="0" workbookViewId="0">
      <selection activeCell="I6" sqref="I6"/>
    </sheetView>
  </sheetViews>
  <sheetFormatPr defaultColWidth="11" defaultRowHeight="15.75" x14ac:dyDescent="0.25"/>
  <cols>
    <col min="1" max="1" width="2.5" customWidth="1"/>
    <col min="2" max="2" width="23" customWidth="1"/>
    <col min="3" max="3" width="9.875" customWidth="1"/>
    <col min="4" max="4" width="8" customWidth="1"/>
    <col min="5" max="5" width="9.5" customWidth="1"/>
    <col min="6" max="6" width="12" customWidth="1"/>
    <col min="7" max="7" width="7.125" customWidth="1"/>
    <col min="8" max="8" width="19.5" customWidth="1"/>
    <col min="9" max="9" width="11.625" customWidth="1"/>
  </cols>
  <sheetData>
    <row r="1" spans="2:9" x14ac:dyDescent="0.25">
      <c r="B1" s="12"/>
    </row>
    <row r="2" spans="2:9" x14ac:dyDescent="0.25">
      <c r="B2" s="12" t="s">
        <v>195</v>
      </c>
    </row>
    <row r="4" spans="2:9" x14ac:dyDescent="0.25">
      <c r="B4" s="74" t="s">
        <v>30</v>
      </c>
      <c r="C4" s="74" t="s">
        <v>31</v>
      </c>
      <c r="D4" s="75" t="s">
        <v>33</v>
      </c>
      <c r="E4" s="74" t="s">
        <v>60</v>
      </c>
      <c r="F4" s="74" t="s">
        <v>61</v>
      </c>
    </row>
    <row r="5" spans="2:9" x14ac:dyDescent="0.25">
      <c r="B5" s="26" t="s">
        <v>47</v>
      </c>
      <c r="C5" s="27">
        <v>112500</v>
      </c>
      <c r="D5" s="28">
        <v>2</v>
      </c>
      <c r="E5" s="29">
        <v>1025</v>
      </c>
      <c r="F5" s="26" t="s">
        <v>62</v>
      </c>
      <c r="H5" s="30" t="s">
        <v>63</v>
      </c>
      <c r="I5" s="30" t="s">
        <v>64</v>
      </c>
    </row>
    <row r="6" spans="2:9" x14ac:dyDescent="0.25">
      <c r="B6" s="26" t="s">
        <v>65</v>
      </c>
      <c r="C6" s="27">
        <v>109900</v>
      </c>
      <c r="D6" s="28">
        <v>1</v>
      </c>
      <c r="E6" s="29">
        <v>758</v>
      </c>
      <c r="F6" s="26" t="s">
        <v>66</v>
      </c>
      <c r="H6" s="68" t="s">
        <v>67</v>
      </c>
      <c r="I6" s="69">
        <f>AVERAGEIFS(C5:C20,D5:D20,"&gt;=2",E5:E20,"&gt;2500")</f>
        <v>621520</v>
      </c>
    </row>
    <row r="7" spans="2:9" x14ac:dyDescent="0.25">
      <c r="B7" s="26" t="s">
        <v>56</v>
      </c>
      <c r="C7" s="27">
        <v>112000</v>
      </c>
      <c r="D7" s="28">
        <v>2</v>
      </c>
      <c r="E7" s="29">
        <v>1010</v>
      </c>
      <c r="F7" s="26" t="s">
        <v>68</v>
      </c>
      <c r="H7" s="68" t="s">
        <v>194</v>
      </c>
      <c r="I7" s="69">
        <f>AVERAGEIFS(C5:C20,D5:D20,"&gt;=2",E5:E20,"&lt;2500")</f>
        <v>240344.44444444444</v>
      </c>
    </row>
    <row r="8" spans="2:9" x14ac:dyDescent="0.25">
      <c r="B8" s="26" t="s">
        <v>46</v>
      </c>
      <c r="C8" s="27">
        <v>129900</v>
      </c>
      <c r="D8" s="28">
        <v>1</v>
      </c>
      <c r="E8" s="29">
        <v>895</v>
      </c>
      <c r="F8" s="26" t="s">
        <v>66</v>
      </c>
    </row>
    <row r="9" spans="2:9" x14ac:dyDescent="0.25">
      <c r="B9" s="26" t="s">
        <v>55</v>
      </c>
      <c r="C9" s="27">
        <v>149900</v>
      </c>
      <c r="D9" s="28">
        <v>2</v>
      </c>
      <c r="E9" s="29">
        <v>1032</v>
      </c>
      <c r="F9" s="26" t="s">
        <v>62</v>
      </c>
      <c r="I9" s="73"/>
    </row>
    <row r="10" spans="2:9" x14ac:dyDescent="0.25">
      <c r="B10" s="26" t="s">
        <v>48</v>
      </c>
      <c r="C10" s="27">
        <v>189000</v>
      </c>
      <c r="D10" s="28">
        <v>3</v>
      </c>
      <c r="E10" s="29">
        <v>1825</v>
      </c>
      <c r="F10" s="26" t="s">
        <v>62</v>
      </c>
    </row>
    <row r="11" spans="2:9" x14ac:dyDescent="0.25">
      <c r="B11" s="26" t="s">
        <v>51</v>
      </c>
      <c r="C11" s="27">
        <v>189900</v>
      </c>
      <c r="D11" s="28">
        <v>3</v>
      </c>
      <c r="E11" s="29">
        <v>1653</v>
      </c>
      <c r="F11" s="26" t="s">
        <v>66</v>
      </c>
    </row>
    <row r="12" spans="2:9" x14ac:dyDescent="0.25">
      <c r="B12" s="26" t="s">
        <v>54</v>
      </c>
      <c r="C12" s="27">
        <v>229900</v>
      </c>
      <c r="D12" s="28">
        <v>4</v>
      </c>
      <c r="E12" s="29">
        <v>2144</v>
      </c>
      <c r="F12" s="26" t="s">
        <v>66</v>
      </c>
    </row>
    <row r="13" spans="2:9" x14ac:dyDescent="0.25">
      <c r="B13" s="26" t="s">
        <v>37</v>
      </c>
      <c r="C13" s="27">
        <v>355000</v>
      </c>
      <c r="D13" s="28">
        <v>3</v>
      </c>
      <c r="E13" s="29">
        <v>2000</v>
      </c>
      <c r="F13" s="26" t="s">
        <v>68</v>
      </c>
    </row>
    <row r="14" spans="2:9" x14ac:dyDescent="0.25">
      <c r="B14" s="26" t="s">
        <v>49</v>
      </c>
      <c r="C14" s="27">
        <v>385000</v>
      </c>
      <c r="D14" s="28">
        <v>4</v>
      </c>
      <c r="E14" s="29">
        <v>2136</v>
      </c>
      <c r="F14" s="26" t="s">
        <v>66</v>
      </c>
    </row>
    <row r="15" spans="2:9" x14ac:dyDescent="0.25">
      <c r="B15" s="26" t="s">
        <v>52</v>
      </c>
      <c r="C15" s="27">
        <v>439900</v>
      </c>
      <c r="D15" s="28">
        <v>3</v>
      </c>
      <c r="E15" s="29">
        <v>2157</v>
      </c>
      <c r="F15" s="26" t="s">
        <v>62</v>
      </c>
    </row>
    <row r="16" spans="2:9" x14ac:dyDescent="0.25">
      <c r="B16" s="26" t="s">
        <v>43</v>
      </c>
      <c r="C16" s="27">
        <v>448000</v>
      </c>
      <c r="D16" s="28">
        <v>5</v>
      </c>
      <c r="E16" s="29">
        <v>4004</v>
      </c>
      <c r="F16" s="26" t="s">
        <v>62</v>
      </c>
    </row>
    <row r="17" spans="2:6" x14ac:dyDescent="0.25">
      <c r="B17" s="26" t="s">
        <v>69</v>
      </c>
      <c r="C17" s="27">
        <v>539900</v>
      </c>
      <c r="D17" s="28">
        <v>4</v>
      </c>
      <c r="E17" s="29">
        <v>2932</v>
      </c>
      <c r="F17" s="26" t="s">
        <v>66</v>
      </c>
    </row>
    <row r="18" spans="2:6" x14ac:dyDescent="0.25">
      <c r="B18" s="26" t="s">
        <v>70</v>
      </c>
      <c r="C18" s="27">
        <v>589900</v>
      </c>
      <c r="D18" s="28">
        <v>4</v>
      </c>
      <c r="E18" s="29">
        <v>3006</v>
      </c>
      <c r="F18" s="26" t="s">
        <v>62</v>
      </c>
    </row>
    <row r="19" spans="2:6" x14ac:dyDescent="0.25">
      <c r="B19" s="26" t="s">
        <v>50</v>
      </c>
      <c r="C19" s="27">
        <v>679900</v>
      </c>
      <c r="D19" s="28">
        <v>5</v>
      </c>
      <c r="E19" s="29">
        <v>3600</v>
      </c>
      <c r="F19" s="26" t="s">
        <v>66</v>
      </c>
    </row>
    <row r="20" spans="2:6" x14ac:dyDescent="0.25">
      <c r="B20" s="26" t="s">
        <v>45</v>
      </c>
      <c r="C20" s="27">
        <v>849900</v>
      </c>
      <c r="D20" s="28">
        <v>3</v>
      </c>
      <c r="E20" s="29">
        <v>3920</v>
      </c>
      <c r="F20" s="26" t="s">
        <v>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showGridLines="0" zoomScale="120" zoomScaleNormal="120" workbookViewId="0">
      <selection activeCell="C5" sqref="C5"/>
    </sheetView>
  </sheetViews>
  <sheetFormatPr defaultColWidth="10.875" defaultRowHeight="15.75" x14ac:dyDescent="0.25"/>
  <cols>
    <col min="1" max="1" width="3.375" style="1" customWidth="1"/>
    <col min="2" max="10" width="11" style="1" customWidth="1"/>
    <col min="11" max="16384" width="10.875" style="1"/>
  </cols>
  <sheetData>
    <row r="2" spans="2:9" x14ac:dyDescent="0.25">
      <c r="B2" s="17" t="s">
        <v>71</v>
      </c>
    </row>
    <row r="4" spans="2:9" x14ac:dyDescent="0.25">
      <c r="B4" s="71" t="s">
        <v>196</v>
      </c>
      <c r="C4" s="70" t="s">
        <v>159</v>
      </c>
    </row>
    <row r="5" spans="2:9" x14ac:dyDescent="0.25">
      <c r="B5" s="30" t="s">
        <v>158</v>
      </c>
      <c r="C5" s="52"/>
      <c r="D5"/>
      <c r="E5"/>
      <c r="F5"/>
      <c r="G5"/>
      <c r="H5"/>
      <c r="I5"/>
    </row>
    <row r="6" spans="2:9" x14ac:dyDescent="0.25">
      <c r="C6" s="50"/>
      <c r="D6"/>
      <c r="E6"/>
      <c r="F6"/>
      <c r="G6"/>
      <c r="H6"/>
      <c r="I6"/>
    </row>
    <row r="7" spans="2:9" x14ac:dyDescent="0.25">
      <c r="B7"/>
      <c r="C7"/>
    </row>
    <row r="8" spans="2:9" x14ac:dyDescent="0.25">
      <c r="B8" s="51" t="s">
        <v>164</v>
      </c>
      <c r="C8" s="51" t="s">
        <v>158</v>
      </c>
    </row>
    <row r="9" spans="2:9" x14ac:dyDescent="0.25">
      <c r="B9" s="9" t="s">
        <v>160</v>
      </c>
      <c r="C9" s="49">
        <v>3.25</v>
      </c>
    </row>
    <row r="10" spans="2:9" x14ac:dyDescent="0.25">
      <c r="B10" s="9" t="s">
        <v>161</v>
      </c>
      <c r="C10" s="47">
        <v>1.75</v>
      </c>
    </row>
    <row r="11" spans="2:9" x14ac:dyDescent="0.25">
      <c r="B11" s="9" t="s">
        <v>162</v>
      </c>
      <c r="C11" s="47">
        <v>3.5</v>
      </c>
    </row>
    <row r="12" spans="2:9" x14ac:dyDescent="0.25">
      <c r="B12" s="9" t="s">
        <v>159</v>
      </c>
      <c r="C12" s="47">
        <v>5</v>
      </c>
    </row>
    <row r="13" spans="2:9" x14ac:dyDescent="0.25">
      <c r="B13" s="9" t="s">
        <v>163</v>
      </c>
      <c r="C13" s="49">
        <v>3.25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showGridLines="0" zoomScale="120" zoomScaleNormal="120" zoomScalePageLayoutView="120" workbookViewId="0">
      <selection activeCell="D8" sqref="D8"/>
    </sheetView>
  </sheetViews>
  <sheetFormatPr defaultColWidth="11" defaultRowHeight="15.75" x14ac:dyDescent="0.25"/>
  <cols>
    <col min="1" max="1" width="2.5" customWidth="1"/>
    <col min="2" max="2" width="11" customWidth="1"/>
    <col min="6" max="6" width="11" customWidth="1"/>
  </cols>
  <sheetData>
    <row r="2" spans="2:11" x14ac:dyDescent="0.25">
      <c r="B2" s="12" t="s">
        <v>197</v>
      </c>
    </row>
    <row r="5" spans="2:11" x14ac:dyDescent="0.25">
      <c r="B5" s="53">
        <v>100</v>
      </c>
      <c r="D5" s="53">
        <v>400</v>
      </c>
      <c r="F5" s="53">
        <v>350</v>
      </c>
      <c r="H5" s="53">
        <v>250</v>
      </c>
    </row>
    <row r="6" spans="2:11" x14ac:dyDescent="0.25">
      <c r="H6" s="53">
        <v>300</v>
      </c>
    </row>
    <row r="7" spans="2:11" x14ac:dyDescent="0.25">
      <c r="H7" s="53">
        <v>325</v>
      </c>
    </row>
    <row r="8" spans="2:11" x14ac:dyDescent="0.25">
      <c r="C8" t="s">
        <v>59</v>
      </c>
      <c r="D8" s="48"/>
    </row>
    <row r="9" spans="2:11" x14ac:dyDescent="0.25">
      <c r="C9" t="s">
        <v>58</v>
      </c>
      <c r="D9" s="48"/>
    </row>
    <row r="10" spans="2:11" x14ac:dyDescent="0.25">
      <c r="J10" s="43" t="s">
        <v>199</v>
      </c>
      <c r="K10" s="43" t="s">
        <v>177</v>
      </c>
    </row>
    <row r="11" spans="2:11" x14ac:dyDescent="0.25">
      <c r="J11" s="56" t="s">
        <v>156</v>
      </c>
      <c r="K11" s="56" t="s">
        <v>213</v>
      </c>
    </row>
    <row r="12" spans="2:11" x14ac:dyDescent="0.25">
      <c r="J12" s="56" t="s">
        <v>157</v>
      </c>
      <c r="K12" s="56" t="s">
        <v>214</v>
      </c>
    </row>
    <row r="13" spans="2:11" x14ac:dyDescent="0.25">
      <c r="B1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120" zoomScaleNormal="120" zoomScalePageLayoutView="120" workbookViewId="0">
      <selection activeCell="E5" sqref="E5"/>
    </sheetView>
  </sheetViews>
  <sheetFormatPr defaultColWidth="11" defaultRowHeight="15.75" x14ac:dyDescent="0.25"/>
  <cols>
    <col min="1" max="1" width="2.5" customWidth="1"/>
    <col min="2" max="5" width="14.375" customWidth="1"/>
    <col min="6" max="6" width="4.125" customWidth="1"/>
  </cols>
  <sheetData>
    <row r="2" spans="2:8" x14ac:dyDescent="0.25">
      <c r="B2" s="12" t="s">
        <v>211</v>
      </c>
    </row>
    <row r="4" spans="2:8" x14ac:dyDescent="0.25">
      <c r="B4" s="77" t="s">
        <v>13</v>
      </c>
      <c r="C4" s="78" t="s">
        <v>14</v>
      </c>
      <c r="D4" s="78" t="s">
        <v>29</v>
      </c>
      <c r="E4" s="78" t="s">
        <v>15</v>
      </c>
    </row>
    <row r="5" spans="2:8" x14ac:dyDescent="0.25">
      <c r="B5" s="26" t="s">
        <v>17</v>
      </c>
      <c r="C5" s="28">
        <v>5</v>
      </c>
      <c r="D5" s="79">
        <v>11</v>
      </c>
      <c r="E5" s="76"/>
      <c r="H5" s="18"/>
    </row>
    <row r="6" spans="2:8" x14ac:dyDescent="0.25">
      <c r="B6" s="26" t="s">
        <v>18</v>
      </c>
      <c r="C6" s="28">
        <v>2</v>
      </c>
      <c r="D6" s="79">
        <v>12</v>
      </c>
      <c r="E6" s="76"/>
      <c r="H6" s="13"/>
    </row>
    <row r="7" spans="2:8" x14ac:dyDescent="0.25">
      <c r="B7" s="26" t="s">
        <v>20</v>
      </c>
      <c r="C7" s="28">
        <v>5</v>
      </c>
      <c r="D7" s="79">
        <v>15</v>
      </c>
      <c r="E7" s="76"/>
    </row>
    <row r="8" spans="2:8" x14ac:dyDescent="0.25">
      <c r="B8" s="26" t="s">
        <v>28</v>
      </c>
      <c r="C8" s="28">
        <v>4.5</v>
      </c>
      <c r="D8" s="79">
        <v>12</v>
      </c>
      <c r="E8" s="76"/>
      <c r="H8" s="13"/>
    </row>
    <row r="9" spans="2:8" x14ac:dyDescent="0.25">
      <c r="B9" s="26" t="s">
        <v>27</v>
      </c>
      <c r="C9" s="28">
        <v>5</v>
      </c>
      <c r="D9" s="79">
        <v>13</v>
      </c>
      <c r="E9" s="76"/>
    </row>
    <row r="10" spans="2:8" x14ac:dyDescent="0.25">
      <c r="B10" s="26" t="s">
        <v>26</v>
      </c>
      <c r="C10" s="28">
        <v>3</v>
      </c>
      <c r="D10" s="79">
        <v>12</v>
      </c>
      <c r="E10" s="76"/>
      <c r="H10" s="13"/>
    </row>
    <row r="11" spans="2:8" x14ac:dyDescent="0.25">
      <c r="B11" s="26" t="s">
        <v>25</v>
      </c>
      <c r="C11" s="28">
        <v>5</v>
      </c>
      <c r="D11" s="79">
        <v>13</v>
      </c>
      <c r="E11" s="76"/>
    </row>
    <row r="13" spans="2:8" x14ac:dyDescent="0.25">
      <c r="B1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showGridLines="0" zoomScale="120" zoomScaleNormal="120" zoomScalePageLayoutView="120" workbookViewId="0">
      <selection activeCell="E5" sqref="E5"/>
    </sheetView>
  </sheetViews>
  <sheetFormatPr defaultColWidth="11" defaultRowHeight="15.75" x14ac:dyDescent="0.25"/>
  <cols>
    <col min="1" max="1" width="2.5" customWidth="1"/>
    <col min="2" max="5" width="14.375" customWidth="1"/>
  </cols>
  <sheetData>
    <row r="2" spans="2:5" x14ac:dyDescent="0.25">
      <c r="B2" s="12" t="s">
        <v>198</v>
      </c>
    </row>
    <row r="4" spans="2:5" x14ac:dyDescent="0.25">
      <c r="B4" s="77" t="s">
        <v>13</v>
      </c>
      <c r="C4" s="78" t="s">
        <v>14</v>
      </c>
      <c r="D4" s="78" t="s">
        <v>29</v>
      </c>
      <c r="E4" s="78" t="s">
        <v>15</v>
      </c>
    </row>
    <row r="5" spans="2:5" x14ac:dyDescent="0.25">
      <c r="B5" s="26" t="s">
        <v>17</v>
      </c>
      <c r="C5" s="28">
        <v>5</v>
      </c>
      <c r="D5" s="79">
        <v>11</v>
      </c>
      <c r="E5" s="76"/>
    </row>
    <row r="6" spans="2:5" x14ac:dyDescent="0.25">
      <c r="B6" s="26" t="s">
        <v>18</v>
      </c>
      <c r="C6" s="28">
        <v>2</v>
      </c>
      <c r="D6" s="79">
        <v>12</v>
      </c>
      <c r="E6" s="76"/>
    </row>
    <row r="7" spans="2:5" x14ac:dyDescent="0.25">
      <c r="B7" s="26" t="s">
        <v>20</v>
      </c>
      <c r="C7" s="28">
        <v>5</v>
      </c>
      <c r="D7" s="79">
        <v>15</v>
      </c>
      <c r="E7" s="76"/>
    </row>
    <row r="8" spans="2:5" x14ac:dyDescent="0.25">
      <c r="B8" s="26" t="s">
        <v>28</v>
      </c>
      <c r="C8" s="28">
        <v>4.5</v>
      </c>
      <c r="D8" s="79">
        <v>12</v>
      </c>
      <c r="E8" s="76"/>
    </row>
    <row r="9" spans="2:5" x14ac:dyDescent="0.25">
      <c r="B9" s="26" t="s">
        <v>27</v>
      </c>
      <c r="C9" s="28">
        <v>5</v>
      </c>
      <c r="D9" s="79">
        <v>13</v>
      </c>
      <c r="E9" s="76"/>
    </row>
    <row r="10" spans="2:5" x14ac:dyDescent="0.25">
      <c r="B10" s="26" t="s">
        <v>26</v>
      </c>
      <c r="C10" s="28">
        <v>3</v>
      </c>
      <c r="D10" s="79">
        <v>12</v>
      </c>
      <c r="E10" s="76"/>
    </row>
    <row r="11" spans="2:5" x14ac:dyDescent="0.25">
      <c r="B11" s="26" t="s">
        <v>25</v>
      </c>
      <c r="C11" s="28">
        <v>5</v>
      </c>
      <c r="D11" s="79">
        <v>13</v>
      </c>
      <c r="E11" s="76"/>
    </row>
    <row r="13" spans="2:5" x14ac:dyDescent="0.25">
      <c r="B13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"/>
  <sheetViews>
    <sheetView showGridLines="0" zoomScale="120" zoomScaleNormal="120" workbookViewId="0">
      <selection activeCell="C9" sqref="C9"/>
    </sheetView>
  </sheetViews>
  <sheetFormatPr defaultColWidth="10.875" defaultRowHeight="15.75" x14ac:dyDescent="0.25"/>
  <cols>
    <col min="1" max="1" width="3.375" style="1" customWidth="1"/>
    <col min="2" max="10" width="7.5" style="1" customWidth="1"/>
    <col min="11" max="12" width="10.875" style="1"/>
    <col min="13" max="13" width="13.25" style="1" bestFit="1" customWidth="1"/>
    <col min="14" max="16384" width="10.875" style="1"/>
  </cols>
  <sheetData>
    <row r="2" spans="2:13" x14ac:dyDescent="0.25">
      <c r="B2" s="17" t="s">
        <v>202</v>
      </c>
    </row>
    <row r="4" spans="2:13" x14ac:dyDescent="0.25">
      <c r="B4" s="6" t="s">
        <v>8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</row>
    <row r="5" spans="2:13" x14ac:dyDescent="0.25">
      <c r="B5" s="2" t="s">
        <v>9</v>
      </c>
      <c r="C5" s="3">
        <v>8.5</v>
      </c>
      <c r="D5" s="3">
        <v>8.5</v>
      </c>
      <c r="E5" s="3">
        <v>9</v>
      </c>
      <c r="F5" s="3">
        <v>9</v>
      </c>
      <c r="G5" s="3">
        <v>8</v>
      </c>
      <c r="H5" s="3">
        <v>3</v>
      </c>
      <c r="I5" s="3">
        <v>0</v>
      </c>
      <c r="J5" s="4"/>
      <c r="L5" s="43" t="s">
        <v>199</v>
      </c>
      <c r="M5" s="43" t="s">
        <v>177</v>
      </c>
    </row>
    <row r="6" spans="2:13" x14ac:dyDescent="0.25">
      <c r="B6" s="2" t="s">
        <v>10</v>
      </c>
      <c r="C6" s="3">
        <v>8</v>
      </c>
      <c r="D6" s="3">
        <v>8.5</v>
      </c>
      <c r="E6" s="3">
        <v>7.5</v>
      </c>
      <c r="F6" s="3">
        <v>8</v>
      </c>
      <c r="G6" s="3">
        <v>7</v>
      </c>
      <c r="H6" s="3">
        <v>0</v>
      </c>
      <c r="I6" s="3">
        <v>2</v>
      </c>
      <c r="J6" s="4"/>
      <c r="L6" s="56" t="s">
        <v>156</v>
      </c>
      <c r="M6" s="56" t="s">
        <v>200</v>
      </c>
    </row>
    <row r="7" spans="2:13" x14ac:dyDescent="0.25">
      <c r="B7" s="2" t="s">
        <v>11</v>
      </c>
      <c r="C7" s="3">
        <v>8</v>
      </c>
      <c r="D7" s="3">
        <v>8</v>
      </c>
      <c r="E7" s="3">
        <v>8.5</v>
      </c>
      <c r="F7" s="3">
        <v>8</v>
      </c>
      <c r="G7" s="3">
        <v>6</v>
      </c>
      <c r="H7" s="3">
        <v>2</v>
      </c>
      <c r="I7" s="3">
        <v>0</v>
      </c>
      <c r="J7" s="4"/>
      <c r="L7" s="56" t="s">
        <v>157</v>
      </c>
      <c r="M7" s="56" t="s">
        <v>201</v>
      </c>
    </row>
    <row r="8" spans="2:13" x14ac:dyDescent="0.25">
      <c r="B8" s="2" t="s">
        <v>12</v>
      </c>
      <c r="C8" s="3">
        <v>7.5</v>
      </c>
      <c r="D8" s="3">
        <v>9</v>
      </c>
      <c r="E8" s="3">
        <v>9</v>
      </c>
      <c r="F8" s="3">
        <v>7.5</v>
      </c>
      <c r="G8" s="3">
        <v>8</v>
      </c>
      <c r="H8" s="3">
        <v>0</v>
      </c>
      <c r="I8" s="3">
        <v>0</v>
      </c>
      <c r="J8" s="4"/>
    </row>
    <row r="9" spans="2:13" x14ac:dyDescent="0.25">
      <c r="B9" s="5" t="s">
        <v>7</v>
      </c>
      <c r="C9" s="4"/>
      <c r="D9" s="4"/>
      <c r="E9" s="4"/>
      <c r="F9" s="4"/>
      <c r="G9" s="4"/>
      <c r="H9" s="4"/>
      <c r="I9" s="4"/>
      <c r="J9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zoomScale="120" zoomScaleNormal="120" workbookViewId="0">
      <selection activeCell="D5" sqref="D5"/>
    </sheetView>
  </sheetViews>
  <sheetFormatPr defaultColWidth="11" defaultRowHeight="15.75" x14ac:dyDescent="0.25"/>
  <cols>
    <col min="2" max="2" width="23" customWidth="1"/>
    <col min="3" max="3" width="11.875" customWidth="1"/>
  </cols>
  <sheetData>
    <row r="2" spans="2:4" x14ac:dyDescent="0.25">
      <c r="B2" s="12" t="s">
        <v>203</v>
      </c>
    </row>
    <row r="4" spans="2:4" x14ac:dyDescent="0.25">
      <c r="B4" s="36" t="s">
        <v>13</v>
      </c>
      <c r="C4" s="36" t="s">
        <v>83</v>
      </c>
      <c r="D4" s="36" t="s">
        <v>106</v>
      </c>
    </row>
    <row r="5" spans="2:4" x14ac:dyDescent="0.25">
      <c r="B5" s="32" t="s">
        <v>84</v>
      </c>
      <c r="C5" s="32" t="str">
        <f>LEFT(B5,FIND(" ",B5)-1)</f>
        <v>Traci</v>
      </c>
      <c r="D5" s="54" t="str">
        <f>RIGHT(B5,LEN(B5)-FIND("*",SUBSTITUTE(B5," ","*",LEN(B5)-LEN(SUBSTITUTE(B5," ","")))))</f>
        <v>Brown</v>
      </c>
    </row>
    <row r="6" spans="2:4" x14ac:dyDescent="0.25">
      <c r="B6" s="32" t="s">
        <v>85</v>
      </c>
      <c r="C6" s="32" t="str">
        <f t="shared" ref="C6:C14" si="0">LEFT(B6,FIND(" ",B6)-1)</f>
        <v>Maureen</v>
      </c>
      <c r="D6" s="54"/>
    </row>
    <row r="7" spans="2:4" x14ac:dyDescent="0.25">
      <c r="B7" s="32" t="s">
        <v>86</v>
      </c>
      <c r="C7" s="32" t="str">
        <f t="shared" si="0"/>
        <v>Linda</v>
      </c>
      <c r="D7" s="54"/>
    </row>
    <row r="8" spans="2:4" x14ac:dyDescent="0.25">
      <c r="B8" s="32" t="s">
        <v>87</v>
      </c>
      <c r="C8" s="32" t="str">
        <f t="shared" si="0"/>
        <v>Sarah</v>
      </c>
      <c r="D8" s="54"/>
    </row>
    <row r="9" spans="2:4" x14ac:dyDescent="0.25">
      <c r="B9" s="32" t="s">
        <v>88</v>
      </c>
      <c r="C9" s="32" t="str">
        <f t="shared" si="0"/>
        <v>Kevin</v>
      </c>
      <c r="D9" s="54"/>
    </row>
    <row r="10" spans="2:4" x14ac:dyDescent="0.25">
      <c r="B10" s="32" t="s">
        <v>89</v>
      </c>
      <c r="C10" s="32" t="str">
        <f t="shared" si="0"/>
        <v>Charles</v>
      </c>
      <c r="D10" s="54"/>
    </row>
    <row r="11" spans="2:4" x14ac:dyDescent="0.25">
      <c r="B11" s="32" t="s">
        <v>90</v>
      </c>
      <c r="C11" s="32" t="str">
        <f t="shared" si="0"/>
        <v>Ann</v>
      </c>
      <c r="D11" s="54"/>
    </row>
    <row r="12" spans="2:4" x14ac:dyDescent="0.25">
      <c r="B12" s="32" t="s">
        <v>91</v>
      </c>
      <c r="C12" s="32" t="str">
        <f t="shared" si="0"/>
        <v>Jason</v>
      </c>
      <c r="D12" s="54"/>
    </row>
    <row r="13" spans="2:4" x14ac:dyDescent="0.25">
      <c r="B13" s="32" t="s">
        <v>92</v>
      </c>
      <c r="C13" s="32" t="str">
        <f t="shared" si="0"/>
        <v>Edward</v>
      </c>
      <c r="D13" s="54"/>
    </row>
    <row r="14" spans="2:4" x14ac:dyDescent="0.25">
      <c r="B14" s="32" t="s">
        <v>93</v>
      </c>
      <c r="C14" s="32" t="str">
        <f t="shared" si="0"/>
        <v>Debbie</v>
      </c>
      <c r="D14" s="5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Autocomplete + tab</vt:lpstr>
      <vt:lpstr>Insert function</vt:lpstr>
      <vt:lpstr>Select with screen tips</vt:lpstr>
      <vt:lpstr>Insert arguments</vt:lpstr>
      <vt:lpstr>Control click</vt:lpstr>
      <vt:lpstr>Double click fill handle</vt:lpstr>
      <vt:lpstr>Table to enter formulas</vt:lpstr>
      <vt:lpstr>Autosum</vt:lpstr>
      <vt:lpstr>Save unfinished formula</vt:lpstr>
      <vt:lpstr>Toggle formulas</vt:lpstr>
      <vt:lpstr>Toggle references</vt:lpstr>
      <vt:lpstr>Drag or cut to move</vt:lpstr>
      <vt:lpstr>Copy paste same references</vt:lpstr>
      <vt:lpstr>Convert to values</vt:lpstr>
      <vt:lpstr>Convert in place</vt:lpstr>
      <vt:lpstr>Named ranges are readable</vt:lpstr>
      <vt:lpstr>F9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2015-02-17T17:07:00Z</dcterms:modified>
</cp:coreProperties>
</file>