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tables/table1.xml" ContentType="application/vnd.openxmlformats-officedocument.spreadsheetml.table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21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Mac\dev\exceljet-static\content\functions\xlookup-function\workbooks\"/>
    </mc:Choice>
  </mc:AlternateContent>
  <xr:revisionPtr revIDLastSave="0" documentId="13_ncr:1_{79E6CF68-BCF5-4E14-B900-A0CC00FC3DFF}" xr6:coauthVersionLast="47" xr6:coauthVersionMax="47" xr10:uidLastSave="{00000000-0000-0000-0000-000000000000}"/>
  <bookViews>
    <workbookView xWindow="-120" yWindow="-120" windowWidth="22680" windowHeight="13530" tabRatio="665" xr2:uid="{EE10C430-A00B-4A52-ACF2-96A591854725}"/>
  </bookViews>
  <sheets>
    <sheet name="Sheet1" sheetId="1" r:id="rId1"/>
    <sheet name="Sheet2" sheetId="2" r:id="rId2"/>
    <sheet name="Sheet3" sheetId="3" r:id="rId3"/>
    <sheet name="Sheet4" sheetId="4" r:id="rId4"/>
    <sheet name="Sheet5" sheetId="5" r:id="rId5"/>
    <sheet name="Sheet6" sheetId="6" r:id="rId6"/>
    <sheet name="Sheet7" sheetId="10" r:id="rId7"/>
    <sheet name="Sheet8" sheetId="9" r:id="rId8"/>
    <sheet name="Sheet9" sheetId="12" r:id="rId9"/>
    <sheet name="Sheet10" sheetId="7" r:id="rId10"/>
    <sheet name="Sheet11" sheetId="8" r:id="rId11"/>
  </sheets>
  <definedNames>
    <definedName name="_xlnm._FilterDatabase" localSheetId="3" hidden="1">Sheet4!$B$7:$D$15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8" i="12" l="1" a="1"/>
  <c r="G6" i="10" a="1"/>
  <c r="F5" i="9"/>
  <c r="G5" i="7" a="1"/>
  <c r="H5" i="6"/>
  <c r="D7" i="5"/>
  <c r="I7" i="5" a="1"/>
  <c r="D5" i="5"/>
  <c r="E5" i="5"/>
  <c r="F5" i="5"/>
  <c r="D6" i="5"/>
  <c r="E6" i="5"/>
  <c r="F6" i="5"/>
  <c r="E7" i="5"/>
  <c r="F7" i="5"/>
  <c r="D8" i="5"/>
  <c r="E8" i="5"/>
  <c r="F8" i="5"/>
  <c r="D9" i="5"/>
  <c r="E9" i="5"/>
  <c r="F9" i="5"/>
  <c r="F5" i="3"/>
  <c r="C5" i="4" a="1"/>
  <c r="H5" i="2" a="1"/>
  <c r="F5" i="1"/>
  <c r="G5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<sst xmlns="http://schemas.openxmlformats.org/spreadsheetml/2006/main" count="388" uniqueCount="171">
  <si>
    <t>Planet</t>
  </si>
  <si>
    <t>Satellites</t>
  </si>
  <si>
    <t>Mercury</t>
  </si>
  <si>
    <t>Diameter</t>
  </si>
  <si>
    <t>Venus</t>
  </si>
  <si>
    <t>Earth</t>
  </si>
  <si>
    <t>Mars</t>
  </si>
  <si>
    <t>Jupiter</t>
  </si>
  <si>
    <t>Saturn</t>
  </si>
  <si>
    <t>Uranus</t>
  </si>
  <si>
    <t>Neptune</t>
  </si>
  <si>
    <t>Pluto</t>
  </si>
  <si>
    <t>Movie</t>
  </si>
  <si>
    <t>Year</t>
  </si>
  <si>
    <t>Rank</t>
  </si>
  <si>
    <t>Sales</t>
  </si>
  <si>
    <t>Toy Story</t>
  </si>
  <si>
    <t>Fargo</t>
  </si>
  <si>
    <t>L.A. Confidential</t>
  </si>
  <si>
    <t>The Sixth Sense</t>
  </si>
  <si>
    <t>Unforgiven</t>
  </si>
  <si>
    <t>Quantity</t>
  </si>
  <si>
    <t>Discount</t>
  </si>
  <si>
    <t>Result</t>
  </si>
  <si>
    <t>ID</t>
  </si>
  <si>
    <t>First</t>
  </si>
  <si>
    <t>Last</t>
  </si>
  <si>
    <t>Department</t>
  </si>
  <si>
    <t>Janet</t>
  </si>
  <si>
    <t>Farley</t>
  </si>
  <si>
    <t>Fulfillment</t>
  </si>
  <si>
    <t>Steven</t>
  </si>
  <si>
    <t>Batista</t>
  </si>
  <si>
    <t>Evelyn</t>
  </si>
  <si>
    <t>Monet</t>
  </si>
  <si>
    <t>Marilyn</t>
  </si>
  <si>
    <t>Bradley</t>
  </si>
  <si>
    <t>Jonathan</t>
  </si>
  <si>
    <t>Adder</t>
  </si>
  <si>
    <t>Marketing</t>
  </si>
  <si>
    <t>Adrian</t>
  </si>
  <si>
    <t>Birt</t>
  </si>
  <si>
    <t>Engineering</t>
  </si>
  <si>
    <t>Julie</t>
  </si>
  <si>
    <t>Irons</t>
  </si>
  <si>
    <t>Erica</t>
  </si>
  <si>
    <t>Tan</t>
  </si>
  <si>
    <t>A</t>
  </si>
  <si>
    <t>B</t>
  </si>
  <si>
    <t>C</t>
  </si>
  <si>
    <t>D</t>
  </si>
  <si>
    <t>Vinyl</t>
  </si>
  <si>
    <t>Wood</t>
  </si>
  <si>
    <t>Glass</t>
  </si>
  <si>
    <t>Steel</t>
  </si>
  <si>
    <t>Titanium</t>
  </si>
  <si>
    <t>Material</t>
  </si>
  <si>
    <t>Group</t>
  </si>
  <si>
    <t>Godzilla</t>
  </si>
  <si>
    <t>Account</t>
  </si>
  <si>
    <t>Region</t>
  </si>
  <si>
    <t>Date</t>
  </si>
  <si>
    <t>Amount</t>
  </si>
  <si>
    <t>X3000-150</t>
  </si>
  <si>
    <t>West</t>
  </si>
  <si>
    <t>Z3000-050</t>
  </si>
  <si>
    <t>X1020-030</t>
  </si>
  <si>
    <t>East</t>
  </si>
  <si>
    <t>X3000-050</t>
  </si>
  <si>
    <t>Z1020-025</t>
  </si>
  <si>
    <t>A1020-015</t>
  </si>
  <si>
    <t>X2100-005</t>
  </si>
  <si>
    <t>Z2100-005</t>
  </si>
  <si>
    <t>X1020-025</t>
  </si>
  <si>
    <t>XLOOKUP function</t>
  </si>
  <si>
    <t>Code</t>
  </si>
  <si>
    <t>Name</t>
  </si>
  <si>
    <t>Area (sq mi)</t>
  </si>
  <si>
    <t>AK</t>
  </si>
  <si>
    <t>Alaska</t>
  </si>
  <si>
    <t>AR</t>
  </si>
  <si>
    <t>Arkansas</t>
  </si>
  <si>
    <t>CO</t>
  </si>
  <si>
    <t>Colorado</t>
  </si>
  <si>
    <t>FL</t>
  </si>
  <si>
    <t>Florida</t>
  </si>
  <si>
    <t>Idaho</t>
  </si>
  <si>
    <t>KS</t>
  </si>
  <si>
    <t>Kansas</t>
  </si>
  <si>
    <t>MI</t>
  </si>
  <si>
    <t>Michigan</t>
  </si>
  <si>
    <t>NV</t>
  </si>
  <si>
    <t>Nevada</t>
  </si>
  <si>
    <t>NH</t>
  </si>
  <si>
    <t>New Hampshire</t>
  </si>
  <si>
    <t>OR</t>
  </si>
  <si>
    <t>Oregon</t>
  </si>
  <si>
    <t>SD</t>
  </si>
  <si>
    <t>South Dakota</t>
  </si>
  <si>
    <t>WV</t>
  </si>
  <si>
    <t>West Virginia</t>
  </si>
  <si>
    <t>Population</t>
  </si>
  <si>
    <t>Product code</t>
  </si>
  <si>
    <t>Price</t>
  </si>
  <si>
    <t>Lookup</t>
  </si>
  <si>
    <t>XYZ4521ABC</t>
  </si>
  <si>
    <t>WXQ789RT</t>
  </si>
  <si>
    <t>ABC1234XYZ</t>
  </si>
  <si>
    <t>KPX563MN</t>
  </si>
  <si>
    <t>TRS742WX</t>
  </si>
  <si>
    <t>LMY8901QRX</t>
  </si>
  <si>
    <t>PQR56DE</t>
  </si>
  <si>
    <t>HJK3456TUV</t>
  </si>
  <si>
    <t>VWX7890KL</t>
  </si>
  <si>
    <t>CDX467NPQ</t>
  </si>
  <si>
    <t>MNB2345RS</t>
  </si>
  <si>
    <t>KPX6789WRX</t>
  </si>
  <si>
    <t>XLOOKUP function - exact match</t>
  </si>
  <si>
    <t>XLOOKUP function - multiple values</t>
  </si>
  <si>
    <t>XLOOKUP function - not found</t>
  </si>
  <si>
    <t>XLOOKUP function - regex match</t>
  </si>
  <si>
    <t>XLOOKUP function - two-way lookup</t>
  </si>
  <si>
    <t>Title</t>
  </si>
  <si>
    <t>Author</t>
  </si>
  <si>
    <t>Search</t>
  </si>
  <si>
    <t>cop</t>
  </si>
  <si>
    <t>The Great Gatsby</t>
  </si>
  <si>
    <t>F. Scott Fitzgerald</t>
  </si>
  <si>
    <t>Pride and Prejudice</t>
  </si>
  <si>
    <t>Jane Austen</t>
  </si>
  <si>
    <t>The Corrections</t>
  </si>
  <si>
    <t>Jonathan Franzen</t>
  </si>
  <si>
    <t>To Kill a Mockingbird</t>
  </si>
  <si>
    <t>Harper Lee</t>
  </si>
  <si>
    <t>Brave New World</t>
  </si>
  <si>
    <t>Aldous Huxley</t>
  </si>
  <si>
    <t>Moby-Dick</t>
  </si>
  <si>
    <t>Herman Melville</t>
  </si>
  <si>
    <t>Demon Copperhead</t>
  </si>
  <si>
    <t>Barbara Kingsolver</t>
  </si>
  <si>
    <t>data = B5:D16</t>
  </si>
  <si>
    <t>Wuthering Heights</t>
  </si>
  <si>
    <t>Emily Brontë</t>
  </si>
  <si>
    <t>A Room of One's Own</t>
  </si>
  <si>
    <t>Virginia Woolf</t>
  </si>
  <si>
    <t>Beloved</t>
  </si>
  <si>
    <t>Toni Morrison</t>
  </si>
  <si>
    <t>The Handmaid's Tale</t>
  </si>
  <si>
    <t>Margaret Atwood</t>
  </si>
  <si>
    <t>The Remains of the Day</t>
  </si>
  <si>
    <t>Kazua Ishiguro</t>
  </si>
  <si>
    <t>Item</t>
  </si>
  <si>
    <t>Size</t>
  </si>
  <si>
    <t>Color</t>
  </si>
  <si>
    <t>T-shirt</t>
  </si>
  <si>
    <t>Small</t>
  </si>
  <si>
    <t>Red</t>
  </si>
  <si>
    <t>Hoodie</t>
  </si>
  <si>
    <t>Medium</t>
  </si>
  <si>
    <t>Blue</t>
  </si>
  <si>
    <t>Large</t>
  </si>
  <si>
    <t>Gray</t>
  </si>
  <si>
    <t>Black</t>
  </si>
  <si>
    <t>Hat</t>
  </si>
  <si>
    <t>XLOOKUP function - practice</t>
  </si>
  <si>
    <t>Area</t>
  </si>
  <si>
    <t>XLOOKUP function - wildcard match</t>
  </si>
  <si>
    <t>XLOOKUP function - multiple criteria</t>
  </si>
  <si>
    <t>XLOOKUP function - complex multiple criteria</t>
  </si>
  <si>
    <t>XLOOKUP function - approximate match</t>
  </si>
  <si>
    <t>Read full article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</si>
</sst>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8" formatCode="&quot;$&quot;#,##0.00_);[Red]\(&quot;$&quot;#,##0.00\)"/>
    <numFmt numFmtId="42" formatCode="_(&quot;$&quot;* #,##0_);_(&quot;$&quot;* \(#,##0\);_(&quot;$&quot;* &quot;-&quot;_);_(@_)"/>
    <numFmt numFmtId="164" formatCode="&quot;$&quot;#,,\ &quot;m&quot;"/>
  </numFmts>
  <fonts count="11" x14ac:knownFonts="1">
    <font>
      <sz val="12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1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3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</borders>
  <cellStyleXfs count="7">
    <xf numFmtId="0" fontId="0" fillId="0" borderId="0"/>
    <xf numFmtId="42" fontId="5" fillId="0" borderId="0" applyFont="0" applyFill="0" applyBorder="0" applyAlignment="0" applyProtection="0"/>
    <xf numFmtId="0" fontId="4" fillId="0" borderId="0"/>
    <xf numFmtId="0" fontId="3" fillId="0" borderId="0"/>
    <xf numFmtId="0" fontId="7" fillId="0" borderId="0" applyNumberFormat="0" applyFill="0" applyBorder="0" applyAlignment="0" applyProtection="0"/>
    <xf numFmtId="0" fontId="2" fillId="0" borderId="0"/>
    <xf numFmtId="0" fontId="10" fillId="0" borderId="0" applyNumberFormat="0" applyFill="0" applyBorder="0" applyAlignment="0" applyProtection="0"/>
  </cellStyleXfs>
  <cellXfs count="50">
    <xf numFmtId="0" fontId="0" fillId="0" borderId="0" xfId="0"/>
    <xf numFmtId="0" fontId="6" fillId="0" borderId="0" xfId="2" applyFont="1"/>
    <xf numFmtId="0" fontId="6" fillId="0" borderId="0" xfId="0" applyFont="1"/>
    <xf numFmtId="0" fontId="6" fillId="0" borderId="0" xfId="3" applyFont="1"/>
    <xf numFmtId="0" fontId="2" fillId="2" borderId="1" xfId="0" applyFont="1" applyFill="1" applyBorder="1" applyAlignment="1">
      <alignment horizontal="center"/>
    </xf>
    <xf numFmtId="0" fontId="2" fillId="0" borderId="0" xfId="0" applyFont="1"/>
    <xf numFmtId="0" fontId="2" fillId="2" borderId="1" xfId="0" applyFont="1" applyFill="1" applyBorder="1"/>
    <xf numFmtId="0" fontId="2" fillId="3" borderId="1" xfId="0" applyFont="1" applyFill="1" applyBorder="1"/>
    <xf numFmtId="0" fontId="2" fillId="0" borderId="1" xfId="0" applyFont="1" applyBorder="1"/>
    <xf numFmtId="0" fontId="2" fillId="0" borderId="1" xfId="0" applyFont="1" applyBorder="1" applyAlignment="1">
      <alignment horizontal="center"/>
    </xf>
    <xf numFmtId="3" fontId="2" fillId="0" borderId="1" xfId="0" applyNumberFormat="1" applyFont="1" applyBorder="1" applyAlignment="1">
      <alignment horizontal="center"/>
    </xf>
    <xf numFmtId="3" fontId="2" fillId="0" borderId="1" xfId="0" applyNumberFormat="1" applyFont="1" applyBorder="1"/>
    <xf numFmtId="0" fontId="2" fillId="0" borderId="0" xfId="2" applyFont="1"/>
    <xf numFmtId="0" fontId="2" fillId="2" borderId="1" xfId="2" applyFont="1" applyFill="1" applyBorder="1"/>
    <xf numFmtId="0" fontId="2" fillId="3" borderId="1" xfId="2" applyFont="1" applyFill="1" applyBorder="1"/>
    <xf numFmtId="0" fontId="2" fillId="0" borderId="1" xfId="2" applyFont="1" applyBorder="1"/>
    <xf numFmtId="15" fontId="2" fillId="0" borderId="1" xfId="2" applyNumberFormat="1" applyFont="1" applyBorder="1"/>
    <xf numFmtId="3" fontId="2" fillId="0" borderId="1" xfId="2" applyNumberFormat="1" applyFont="1" applyBorder="1"/>
    <xf numFmtId="15" fontId="2" fillId="0" borderId="0" xfId="2" applyNumberFormat="1" applyFont="1"/>
    <xf numFmtId="0" fontId="2" fillId="0" borderId="0" xfId="3" applyFont="1"/>
    <xf numFmtId="0" fontId="2" fillId="2" borderId="1" xfId="3" applyFont="1" applyFill="1" applyBorder="1"/>
    <xf numFmtId="0" fontId="2" fillId="3" borderId="1" xfId="3" applyFont="1" applyFill="1" applyBorder="1"/>
    <xf numFmtId="0" fontId="2" fillId="0" borderId="1" xfId="3" applyFont="1" applyBorder="1"/>
    <xf numFmtId="8" fontId="2" fillId="0" borderId="1" xfId="3" applyNumberFormat="1" applyFont="1" applyBorder="1"/>
    <xf numFmtId="0" fontId="8" fillId="2" borderId="2" xfId="0" applyFont="1" applyFill="1" applyBorder="1"/>
    <xf numFmtId="0" fontId="8" fillId="2" borderId="2" xfId="0" applyFont="1" applyFill="1" applyBorder="1" applyAlignment="1">
      <alignment horizontal="center"/>
    </xf>
    <xf numFmtId="0" fontId="8" fillId="3" borderId="2" xfId="0" applyFont="1" applyFill="1" applyBorder="1"/>
    <xf numFmtId="0" fontId="8" fillId="0" borderId="2" xfId="0" applyFont="1" applyBorder="1"/>
    <xf numFmtId="0" fontId="2" fillId="0" borderId="2" xfId="0" applyFont="1" applyBorder="1"/>
    <xf numFmtId="0" fontId="2" fillId="0" borderId="2" xfId="0" applyFont="1" applyBorder="1" applyAlignment="1">
      <alignment horizontal="center"/>
    </xf>
    <xf numFmtId="164" fontId="2" fillId="0" borderId="2" xfId="1" applyNumberFormat="1" applyFont="1" applyBorder="1"/>
    <xf numFmtId="164" fontId="2" fillId="0" borderId="2" xfId="1" applyNumberFormat="1" applyFont="1" applyBorder="1" applyAlignment="1"/>
    <xf numFmtId="42" fontId="2" fillId="0" borderId="0" xfId="1" applyFont="1"/>
    <xf numFmtId="4" fontId="2" fillId="0" borderId="1" xfId="0" applyNumberFormat="1" applyFont="1" applyBorder="1"/>
    <xf numFmtId="0" fontId="8" fillId="3" borderId="1" xfId="0" applyFont="1" applyFill="1" applyBorder="1"/>
    <xf numFmtId="0" fontId="8" fillId="0" borderId="1" xfId="0" applyFont="1" applyBorder="1"/>
    <xf numFmtId="0" fontId="8" fillId="2" borderId="1" xfId="0" applyFont="1" applyFill="1" applyBorder="1"/>
    <xf numFmtId="9" fontId="2" fillId="0" borderId="1" xfId="0" applyNumberFormat="1" applyFont="1" applyBorder="1"/>
    <xf numFmtId="0" fontId="6" fillId="0" borderId="0" xfId="5" applyFont="1"/>
    <xf numFmtId="0" fontId="2" fillId="0" borderId="0" xfId="5"/>
    <xf numFmtId="0" fontId="2" fillId="3" borderId="1" xfId="5" applyFill="1" applyBorder="1"/>
    <xf numFmtId="0" fontId="2" fillId="0" borderId="1" xfId="5" applyBorder="1"/>
    <xf numFmtId="0" fontId="2" fillId="0" borderId="1" xfId="5" applyBorder="1" applyAlignment="1">
      <alignment horizontal="left"/>
    </xf>
    <xf numFmtId="0" fontId="9" fillId="0" borderId="0" xfId="5" applyFont="1"/>
    <xf numFmtId="0" fontId="1" fillId="0" borderId="0" xfId="5" applyFont="1"/>
    <xf numFmtId="0" fontId="1" fillId="2" borderId="2" xfId="5" applyFont="1" applyFill="1" applyBorder="1"/>
    <xf numFmtId="0" fontId="1" fillId="0" borderId="2" xfId="5" applyFont="1" applyBorder="1"/>
    <xf numFmtId="8" fontId="1" fillId="0" borderId="2" xfId="5" applyNumberFormat="1" applyFont="1" applyBorder="1"/>
    <xf numFmtId="0" fontId="1" fillId="3" borderId="2" xfId="5" applyFont="1" applyFill="1" applyBorder="1"/>
    <xf numFmtId="0" fontId="10" fillId="0" borderId="0" xfId="6"/>
  </cellXfs>
  <cellStyles count="7">
    <cellStyle name="Currency 2" xfId="1" xr:uid="{6CBF7A49-9701-4A65-B5C0-527F16CD82D5}"/>
    <cellStyle name="Hyperlink" xfId="6" builtinId="8"/>
    <cellStyle name="Hyperlink 2" xfId="4" xr:uid="{1F93B72E-FD81-4C63-A475-FA242A34F5BC}"/>
    <cellStyle name="Normal" xfId="0" builtinId="0"/>
    <cellStyle name="Normal 2" xfId="2" xr:uid="{42313CE0-72BA-4E2F-A136-C291B836BD12}"/>
    <cellStyle name="Normal 3" xfId="3" xr:uid="{4F67F024-792A-4372-A86B-AF10D08622C1}"/>
    <cellStyle name="Normal 4" xfId="5" xr:uid="{0AB7AB87-A1D4-4856-B0F3-1CBB468D5F6C}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TableStyleMedium2" defaultPivotStyle="PivotStyleLight16">
    <tableStyle name="Simple" pivot="0" count="3" xr9:uid="{B398FA9F-41E8-488C-904D-B3A25492AF84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C608ED5-355A-DC04-CC67-3EDB5D02F8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3</xdr:row>
      <xdr:rowOff>0</xdr:rowOff>
    </xdr:from>
    <xdr:to>
      <xdr:col>13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68238439-1462-2CBE-7F55-CC16B78413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1482B88-CDB4-AE88-8F08-EA4E186002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199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128F031-472C-7B06-E94D-52EEB26ABB8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BF6F1A8C-E01D-41FF-767F-A08F1145F2C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E0AD0C1-4181-8F72-46A1-14D4E93C16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9532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A7F06991-1359-F4ED-49E7-8CECFCFB0A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FCF8DDEA-B350-18F7-B426-E479C123A5D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3900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1A859EA-D6BA-A94E-B375-07DDFACDFE6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134350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89042CC-21A4-4B44-E76F-39A1B5152F9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058025" y="571500"/>
          <a:ext cx="1578864" cy="384048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0</xdr:colOff>
      <xdr:row>3</xdr:row>
      <xdr:rowOff>0</xdr:rowOff>
    </xdr:from>
    <xdr:to>
      <xdr:col>12</xdr:col>
      <xdr:colOff>207264</xdr:colOff>
      <xdr:row>5</xdr:row>
      <xdr:rowOff>3048</xdr:rowOff>
    </xdr:to>
    <xdr:pic>
      <xdr:nvPicPr>
        <xdr:cNvPr id="3" name="Picture 2" descr="ExcelJet Log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9FD1B257-F511-9D27-C909-A63183FAA30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8000" y="571500"/>
          <a:ext cx="1578864" cy="384048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4059D7A9-0C75-45B6-A4ED-7B433CDB84AA}" name="data" displayName="data" ref="B4:D16" totalsRowShown="0">
  <autoFilter ref="B4:D16" xr:uid="{A1140C93-7DD4-4C3F-9F48-51819A609581}"/>
  <tableColumns count="3">
    <tableColumn id="1" xr3:uid="{E771A882-1585-43EF-8DA0-8FA61E25CBF5}" name="Title"/>
    <tableColumn id="2" xr3:uid="{4FF852B1-281C-4AB8-8BB6-2B03591932A1}" name="Author"/>
    <tableColumn id="3" xr3:uid="{BB8AE0F9-F890-47D2-BE0A-765AC130C0D8}" name="Year"/>
  </tableColumns>
  <tableStyleInfo name="Simple" showFirstColumn="0" showLastColumn="0" showRowStripes="0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unctions/xlookup-function" TargetMode="External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0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exceljet.net/functions/xlookup-function" TargetMode="Externa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hyperlink" Target="https://exceljet.net/functions/xlookup-function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exceljet.net/functions/xlookup-function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hyperlink" Target="https://exceljet.net/functions/xlookup-function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exceljet.net/functions/xlookup-function" TargetMode="Externa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hyperlink" Target="https://exceljet.net/functions/xlookup-function" TargetMode="Externa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hyperlink" Target="https://exceljet.net/functions/xlookup-function" TargetMode="Externa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7.xml"/><Relationship Id="rId1" Type="http://schemas.openxmlformats.org/officeDocument/2006/relationships/hyperlink" Target="https://exceljet.net/functions/xlookup-function" TargetMode="Externa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8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exceljet.net/functions/xlookup-function" TargetMode="Externa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9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exceljet.net/functions/xlookup-function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C4134C1-7D74-4890-8AA8-0DB34CE05177}">
  <sheetPr codeName="Sheet1"/>
  <dimension ref="B2:K20"/>
  <sheetViews>
    <sheetView showGridLines="0" tabSelected="1" workbookViewId="0">
      <selection activeCell="G5" sqref="G5"/>
    </sheetView>
  </sheetViews>
  <sheetFormatPr defaultRowHeight="15" x14ac:dyDescent="0.25"/>
  <cols>
    <col min="1" max="16384" width="9" style="5"/>
  </cols>
  <sheetData>
    <row r="2" spans="2:11" x14ac:dyDescent="0.25">
      <c r="B2" s="2" t="s">
        <v>74</v>
      </c>
    </row>
    <row r="4" spans="2:11" x14ac:dyDescent="0.25">
      <c r="B4" s="6" t="s">
        <v>0</v>
      </c>
      <c r="C4" s="4" t="s">
        <v>1</v>
      </c>
      <c r="D4" s="4" t="s">
        <v>3</v>
      </c>
      <c r="F4" s="7" t="s">
        <v>0</v>
      </c>
      <c r="G4" s="7" t="s">
        <v>3</v>
      </c>
    </row>
    <row r="5" spans="2:11" x14ac:dyDescent="0.25">
      <c r="B5" s="8" t="s">
        <v>2</v>
      </c>
      <c r="C5" s="9">
        <v>0</v>
      </c>
      <c r="D5" s="10">
        <v>4879.3999999999996</v>
      </c>
      <c r="F5" s="8" t="str">
        <f>INDEX(B5:B13,4)</f>
        <v>Mars</v>
      </c>
      <c r="G5" s="11" cm="1">
        <f t="array" ref="G5">_xlfn.XLOOKUP(F5,B5:B13,D5:D13)</f>
        <v>6792.4</v>
      </c>
    </row>
    <row r="6" spans="2:11" ht="15.75" x14ac:dyDescent="0.25">
      <c r="B6" s="8" t="s">
        <v>4</v>
      </c>
      <c r="C6" s="9">
        <v>0</v>
      </c>
      <c r="D6" s="10">
        <v>12103.6</v>
      </c>
      <c r="K6" s="49" t="s">
        <v>170</v>
      </c>
    </row>
    <row r="7" spans="2:11" x14ac:dyDescent="0.25">
      <c r="B7" s="8" t="s">
        <v>5</v>
      </c>
      <c r="C7" s="9">
        <v>1</v>
      </c>
      <c r="D7" s="10">
        <v>12756.32</v>
      </c>
    </row>
    <row r="8" spans="2:11" x14ac:dyDescent="0.25">
      <c r="B8" s="8" t="s">
        <v>6</v>
      </c>
      <c r="C8" s="9">
        <v>2</v>
      </c>
      <c r="D8" s="10">
        <v>6792.4</v>
      </c>
    </row>
    <row r="9" spans="2:11" x14ac:dyDescent="0.25">
      <c r="B9" s="8" t="s">
        <v>7</v>
      </c>
      <c r="C9" s="9">
        <v>67</v>
      </c>
      <c r="D9" s="10">
        <v>142984</v>
      </c>
    </row>
    <row r="10" spans="2:11" x14ac:dyDescent="0.25">
      <c r="B10" s="8" t="s">
        <v>8</v>
      </c>
      <c r="C10" s="9">
        <v>200</v>
      </c>
      <c r="D10" s="10">
        <v>120536</v>
      </c>
      <c r="K10" s="5" t="s">
        <v>74</v>
      </c>
    </row>
    <row r="11" spans="2:11" ht="15.75" x14ac:dyDescent="0.25">
      <c r="B11" s="8" t="s">
        <v>9</v>
      </c>
      <c r="C11" s="9">
        <v>27</v>
      </c>
      <c r="D11" s="10">
        <v>51118</v>
      </c>
      <c r="K11" s="49" t="s">
        <v>117</v>
      </c>
    </row>
    <row r="12" spans="2:11" ht="15.75" x14ac:dyDescent="0.25">
      <c r="B12" s="8" t="s">
        <v>10</v>
      </c>
      <c r="C12" s="9">
        <v>13</v>
      </c>
      <c r="D12" s="10">
        <v>49528</v>
      </c>
      <c r="K12" s="49" t="s">
        <v>169</v>
      </c>
    </row>
    <row r="13" spans="2:11" ht="15.75" x14ac:dyDescent="0.25">
      <c r="B13" s="8" t="s">
        <v>11</v>
      </c>
      <c r="C13" s="9">
        <v>5</v>
      </c>
      <c r="D13" s="10">
        <v>2306</v>
      </c>
      <c r="K13" s="49" t="s">
        <v>118</v>
      </c>
    </row>
    <row r="14" spans="2:11" ht="15.75" x14ac:dyDescent="0.25">
      <c r="K14" s="49" t="s">
        <v>121</v>
      </c>
    </row>
    <row r="15" spans="2:11" ht="15.75" x14ac:dyDescent="0.25">
      <c r="K15" s="49" t="s">
        <v>119</v>
      </c>
    </row>
    <row r="16" spans="2:11" ht="15.75" x14ac:dyDescent="0.25">
      <c r="K16" s="49" t="s">
        <v>166</v>
      </c>
    </row>
    <row r="17" spans="11:11" ht="15.75" x14ac:dyDescent="0.25">
      <c r="K17" s="49" t="s">
        <v>120</v>
      </c>
    </row>
    <row r="18" spans="11:11" ht="15.75" x14ac:dyDescent="0.25">
      <c r="K18" s="49" t="s">
        <v>167</v>
      </c>
    </row>
    <row r="19" spans="11:11" ht="15.75" x14ac:dyDescent="0.25">
      <c r="K19" s="49" t="s">
        <v>168</v>
      </c>
    </row>
    <row r="20" spans="11:11" ht="15.75" x14ac:dyDescent="0.25">
      <c r="K20" s="49" t="s">
        <v>164</v>
      </c>
    </row>
  </sheetData>
  <hyperlinks>
    <hyperlink ref="K6" r:id="rId1" xr:uid="{019B8096-9D4F-448C-BAF6-0B398C794E7B}"/>
    <hyperlink ref="K11" location="'Sheet2'!$H$5" display="XLOOKUP function - exact match" xr:uid="{A199F892-BFF5-4E39-B98F-320D59A13463}"/>
    <hyperlink ref="K12" location="'Sheet3'!$F$5" display="XLOOKUP function - approximate match" xr:uid="{B7CC4377-24AB-4D0F-8F64-444308B7FFEA}"/>
    <hyperlink ref="K13" location="'Sheet4'!$C$5" display="XLOOKUP function - multiple values" xr:uid="{10B95B6B-18E3-4D50-A424-C6A2B3EE7BB1}"/>
    <hyperlink ref="K14" location="'Sheet5'!$I$7" display="XLOOKUP function - two-way lookup" xr:uid="{481E5244-B1A9-4643-A2B6-D266FB5FE47A}"/>
    <hyperlink ref="K15" location="'Sheet6'!$H$5" display="XLOOKUP function - not found" xr:uid="{D32F1963-1D3A-452A-878A-D623C5BF0C59}"/>
    <hyperlink ref="K16" location="'Sheet7'!$G$6" display="XLOOKUP function - wildcard match" xr:uid="{8DD8FE56-53F5-4716-A126-55DB93905FDD}"/>
    <hyperlink ref="K17" location="'Sheet8'!$F$5" display="XLOOKUP function - regex match" xr:uid="{E0FF3957-62AC-4E21-BBFE-DB1C894EF3D2}"/>
    <hyperlink ref="K18" location="'Sheet9'!$H$8" display="XLOOKUP function - multiple criteria" xr:uid="{34075E05-D1AD-423F-9899-31FC024CFFF4}"/>
    <hyperlink ref="K19" location="'Sheet10'!$G$5" display="XLOOKUP function - complex multiple criteria" xr:uid="{4EF281E6-F8CA-4195-873F-5A94689AB77A}"/>
    <hyperlink ref="K20" location="'Sheet11'!$G$5" display="XLOOKUP function - practice" xr:uid="{2CAE6C25-BC7A-4315-94AD-75DF768BA675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6920A8-B7E4-4EA1-8703-DEAF9A4760C9}">
  <sheetPr codeName="Sheet7"/>
  <dimension ref="B2:L20"/>
  <sheetViews>
    <sheetView showGridLines="0" workbookViewId="0">
      <selection activeCell="G5" sqref="G5"/>
    </sheetView>
  </sheetViews>
  <sheetFormatPr defaultRowHeight="15" x14ac:dyDescent="0.25"/>
  <cols>
    <col min="1" max="16384" width="9" style="12"/>
  </cols>
  <sheetData>
    <row r="2" spans="2:12" x14ac:dyDescent="0.25">
      <c r="B2" s="1" t="s">
        <v>168</v>
      </c>
    </row>
    <row r="4" spans="2:12" x14ac:dyDescent="0.25">
      <c r="B4" s="13" t="s">
        <v>59</v>
      </c>
      <c r="C4" s="13" t="s">
        <v>60</v>
      </c>
      <c r="D4" s="13" t="s">
        <v>61</v>
      </c>
      <c r="E4" s="13" t="s">
        <v>62</v>
      </c>
      <c r="G4" s="14" t="s">
        <v>59</v>
      </c>
      <c r="H4" s="14" t="s">
        <v>60</v>
      </c>
      <c r="I4" s="14" t="s">
        <v>61</v>
      </c>
      <c r="J4" s="14" t="s">
        <v>62</v>
      </c>
    </row>
    <row r="5" spans="2:12" x14ac:dyDescent="0.25">
      <c r="B5" s="15" t="s">
        <v>63</v>
      </c>
      <c r="C5" s="15" t="s">
        <v>64</v>
      </c>
      <c r="D5" s="16">
        <v>43932</v>
      </c>
      <c r="E5" s="17">
        <v>24000</v>
      </c>
      <c r="G5" s="15" t="str" cm="1">
        <f t="array" ref="G5:J5">_xlfn.XLOOKUP(1,(LEFT(B5:B16)="x")*(C5:C16="east")*NOT(MONTH(D5:D16)=4),B5:E16)</f>
        <v>X3000-050</v>
      </c>
      <c r="H5" s="15" t="str">
        <v>East</v>
      </c>
      <c r="I5" s="16">
        <v>43962</v>
      </c>
      <c r="J5" s="17">
        <v>4500</v>
      </c>
    </row>
    <row r="6" spans="2:12" ht="15.75" x14ac:dyDescent="0.25">
      <c r="B6" s="15" t="s">
        <v>65</v>
      </c>
      <c r="C6" s="15" t="s">
        <v>64</v>
      </c>
      <c r="D6" s="16">
        <v>43935</v>
      </c>
      <c r="E6" s="17">
        <v>21750</v>
      </c>
      <c r="L6" s="49" t="s">
        <v>170</v>
      </c>
    </row>
    <row r="7" spans="2:12" x14ac:dyDescent="0.25">
      <c r="B7" s="15" t="s">
        <v>66</v>
      </c>
      <c r="C7" s="15" t="s">
        <v>67</v>
      </c>
      <c r="D7" s="16">
        <v>43941</v>
      </c>
      <c r="E7" s="17">
        <v>11250</v>
      </c>
    </row>
    <row r="8" spans="2:12" x14ac:dyDescent="0.25">
      <c r="B8" s="15" t="s">
        <v>68</v>
      </c>
      <c r="C8" s="15" t="s">
        <v>67</v>
      </c>
      <c r="D8" s="16">
        <v>43962</v>
      </c>
      <c r="E8" s="17">
        <v>4500</v>
      </c>
    </row>
    <row r="9" spans="2:12" x14ac:dyDescent="0.25">
      <c r="B9" s="15" t="s">
        <v>63</v>
      </c>
      <c r="C9" s="15" t="s">
        <v>67</v>
      </c>
      <c r="D9" s="16">
        <v>43976</v>
      </c>
      <c r="E9" s="17">
        <v>12750</v>
      </c>
      <c r="I9" s="18"/>
    </row>
    <row r="10" spans="2:12" ht="15.75" x14ac:dyDescent="0.25">
      <c r="B10" s="15" t="s">
        <v>69</v>
      </c>
      <c r="C10" s="15" t="s">
        <v>64</v>
      </c>
      <c r="D10" s="16">
        <v>43991</v>
      </c>
      <c r="E10" s="17">
        <v>7500</v>
      </c>
      <c r="L10" s="49" t="s">
        <v>74</v>
      </c>
    </row>
    <row r="11" spans="2:12" ht="15.75" x14ac:dyDescent="0.25">
      <c r="B11" s="15" t="s">
        <v>70</v>
      </c>
      <c r="C11" s="15" t="s">
        <v>67</v>
      </c>
      <c r="D11" s="16">
        <v>43993</v>
      </c>
      <c r="E11" s="17">
        <v>19500</v>
      </c>
      <c r="L11" s="49" t="s">
        <v>117</v>
      </c>
    </row>
    <row r="12" spans="2:12" ht="15.75" x14ac:dyDescent="0.25">
      <c r="B12" s="15" t="s">
        <v>70</v>
      </c>
      <c r="C12" s="15" t="s">
        <v>64</v>
      </c>
      <c r="D12" s="16">
        <v>43994</v>
      </c>
      <c r="E12" s="17">
        <v>13500</v>
      </c>
      <c r="L12" s="49" t="s">
        <v>169</v>
      </c>
    </row>
    <row r="13" spans="2:12" ht="15.75" x14ac:dyDescent="0.25">
      <c r="B13" s="15" t="s">
        <v>66</v>
      </c>
      <c r="C13" s="15" t="s">
        <v>64</v>
      </c>
      <c r="D13" s="16">
        <v>43994</v>
      </c>
      <c r="E13" s="17">
        <v>13500</v>
      </c>
      <c r="L13" s="49" t="s">
        <v>118</v>
      </c>
    </row>
    <row r="14" spans="2:12" ht="15.75" x14ac:dyDescent="0.25">
      <c r="B14" s="15" t="s">
        <v>71</v>
      </c>
      <c r="C14" s="15" t="s">
        <v>67</v>
      </c>
      <c r="D14" s="16">
        <v>43994</v>
      </c>
      <c r="E14" s="17">
        <v>21750</v>
      </c>
      <c r="L14" s="49" t="s">
        <v>121</v>
      </c>
    </row>
    <row r="15" spans="2:12" ht="15.75" x14ac:dyDescent="0.25">
      <c r="B15" s="15" t="s">
        <v>72</v>
      </c>
      <c r="C15" s="15" t="s">
        <v>64</v>
      </c>
      <c r="D15" s="16">
        <v>44006</v>
      </c>
      <c r="E15" s="17">
        <v>6750</v>
      </c>
      <c r="L15" s="49" t="s">
        <v>119</v>
      </c>
    </row>
    <row r="16" spans="2:12" ht="15.75" x14ac:dyDescent="0.25">
      <c r="B16" s="15" t="s">
        <v>73</v>
      </c>
      <c r="C16" s="15" t="s">
        <v>67</v>
      </c>
      <c r="D16" s="16">
        <v>44011</v>
      </c>
      <c r="E16" s="17">
        <v>9000</v>
      </c>
      <c r="L16" s="49" t="s">
        <v>166</v>
      </c>
    </row>
    <row r="17" spans="12:12" ht="15.75" x14ac:dyDescent="0.25">
      <c r="L17" s="49" t="s">
        <v>120</v>
      </c>
    </row>
    <row r="18" spans="12:12" ht="15.75" x14ac:dyDescent="0.25">
      <c r="L18" s="49" t="s">
        <v>167</v>
      </c>
    </row>
    <row r="19" spans="12:12" x14ac:dyDescent="0.25">
      <c r="L19" s="12" t="s">
        <v>168</v>
      </c>
    </row>
    <row r="20" spans="12:12" ht="15.75" x14ac:dyDescent="0.25">
      <c r="L20" s="49" t="s">
        <v>164</v>
      </c>
    </row>
  </sheetData>
  <hyperlinks>
    <hyperlink ref="L6" r:id="rId1" xr:uid="{0306E0AD-2FB5-4E57-AB58-74F5AC912236}"/>
    <hyperlink ref="L10" location="'Sheet1'!$G$5" display="XLOOKUP function" xr:uid="{6182FBC3-5D8B-4B69-A4D2-A5D7E968FAB6}"/>
    <hyperlink ref="L11" location="'Sheet2'!$H$5" display="XLOOKUP function - exact match" xr:uid="{1F3569E5-B04D-47C6-8F64-B83D39C97C38}"/>
    <hyperlink ref="L12" location="'Sheet3'!$F$5" display="XLOOKUP function - approximate match" xr:uid="{A8587C78-B308-4158-A23F-3D51F37675E8}"/>
    <hyperlink ref="L13" location="'Sheet4'!$C$5" display="XLOOKUP function - multiple values" xr:uid="{59D153E5-2ED6-4FB6-B4C3-BA1EFBDD8EBB}"/>
    <hyperlink ref="L14" location="'Sheet5'!$I$7" display="XLOOKUP function - two-way lookup" xr:uid="{CD8F6412-BFC9-407B-A470-EE5B759CC5C6}"/>
    <hyperlink ref="L15" location="'Sheet6'!$H$5" display="XLOOKUP function - not found" xr:uid="{5FBB8FA3-3D52-4254-B5F3-983DCEA41D50}"/>
    <hyperlink ref="L16" location="'Sheet7'!$G$6" display="XLOOKUP function - wildcard match" xr:uid="{4A0066AC-BDCA-4569-B6FD-8CDC3BF25C83}"/>
    <hyperlink ref="L17" location="'Sheet8'!$F$5" display="XLOOKUP function - regex match" xr:uid="{9415FDA3-DEF4-4F3D-8F69-6B70AE22DE3D}"/>
    <hyperlink ref="L18" location="'Sheet9'!$H$8" display="XLOOKUP function - multiple criteria" xr:uid="{F6646178-345A-4298-AC60-964C19808CC5}"/>
    <hyperlink ref="L20" location="'Sheet11'!$G$5" display="XLOOKUP function - practice" xr:uid="{5B9FA0E3-FBC7-446B-85AE-4D9C3DA44B90}"/>
  </hyperlinks>
  <pageMargins left="0.7" right="0.7" top="0.75" bottom="0.75" header="0.3" footer="0.3"/>
  <pageSetup orientation="portrait" horizontalDpi="200" verticalDpi="200" r:id="rId2"/>
  <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8E5F59-C173-473F-BDE7-8476064A85D7}">
  <sheetPr codeName="Sheet8"/>
  <dimension ref="B2:K20"/>
  <sheetViews>
    <sheetView showGridLines="0" workbookViewId="0">
      <selection activeCell="G5" sqref="G5"/>
    </sheetView>
  </sheetViews>
  <sheetFormatPr defaultRowHeight="15" x14ac:dyDescent="0.25"/>
  <cols>
    <col min="1" max="2" width="9" style="5"/>
    <col min="3" max="3" width="13.75" style="5" customWidth="1"/>
    <col min="4" max="5" width="9" style="5" customWidth="1"/>
    <col min="6" max="16384" width="9" style="5"/>
  </cols>
  <sheetData>
    <row r="2" spans="2:11" x14ac:dyDescent="0.25">
      <c r="B2" s="2" t="s">
        <v>164</v>
      </c>
    </row>
    <row r="4" spans="2:11" x14ac:dyDescent="0.25">
      <c r="B4" s="6" t="s">
        <v>75</v>
      </c>
      <c r="C4" s="6" t="s">
        <v>76</v>
      </c>
      <c r="D4" s="6" t="s">
        <v>77</v>
      </c>
      <c r="E4" s="6" t="s">
        <v>101</v>
      </c>
      <c r="G4" s="7" t="s">
        <v>75</v>
      </c>
      <c r="H4" s="7" t="s">
        <v>101</v>
      </c>
      <c r="I4" s="7" t="s">
        <v>165</v>
      </c>
    </row>
    <row r="5" spans="2:11" x14ac:dyDescent="0.25">
      <c r="B5" s="8" t="s">
        <v>78</v>
      </c>
      <c r="C5" s="8" t="s">
        <v>79</v>
      </c>
      <c r="D5" s="11">
        <v>663268</v>
      </c>
      <c r="E5" s="11">
        <v>733391</v>
      </c>
      <c r="G5" s="8"/>
      <c r="H5" s="11"/>
      <c r="I5" s="8"/>
    </row>
    <row r="6" spans="2:11" ht="15.75" x14ac:dyDescent="0.25">
      <c r="B6" s="8" t="s">
        <v>80</v>
      </c>
      <c r="C6" s="8" t="s">
        <v>81</v>
      </c>
      <c r="D6" s="11">
        <v>53179</v>
      </c>
      <c r="E6" s="11">
        <v>3025891</v>
      </c>
      <c r="K6" s="49" t="s">
        <v>170</v>
      </c>
    </row>
    <row r="7" spans="2:11" x14ac:dyDescent="0.25">
      <c r="B7" s="8" t="s">
        <v>82</v>
      </c>
      <c r="C7" s="8" t="s">
        <v>83</v>
      </c>
      <c r="D7" s="11">
        <v>104094</v>
      </c>
      <c r="E7" s="11">
        <v>5773714</v>
      </c>
    </row>
    <row r="8" spans="2:11" x14ac:dyDescent="0.25">
      <c r="B8" s="8" t="s">
        <v>84</v>
      </c>
      <c r="C8" s="8" t="s">
        <v>85</v>
      </c>
      <c r="D8" s="11">
        <v>65758</v>
      </c>
      <c r="E8" s="11">
        <v>21781128</v>
      </c>
    </row>
    <row r="9" spans="2:11" x14ac:dyDescent="0.25">
      <c r="B9" s="8" t="s">
        <v>24</v>
      </c>
      <c r="C9" s="8" t="s">
        <v>86</v>
      </c>
      <c r="D9" s="11">
        <v>83569</v>
      </c>
      <c r="E9" s="11">
        <v>1839106</v>
      </c>
    </row>
    <row r="10" spans="2:11" ht="15.75" x14ac:dyDescent="0.25">
      <c r="B10" s="8" t="s">
        <v>87</v>
      </c>
      <c r="C10" s="8" t="s">
        <v>88</v>
      </c>
      <c r="D10" s="11">
        <v>82278</v>
      </c>
      <c r="E10" s="11">
        <v>2937880</v>
      </c>
      <c r="K10" s="49" t="s">
        <v>74</v>
      </c>
    </row>
    <row r="11" spans="2:11" ht="15.75" x14ac:dyDescent="0.25">
      <c r="B11" s="8" t="s">
        <v>89</v>
      </c>
      <c r="C11" s="8" t="s">
        <v>90</v>
      </c>
      <c r="D11" s="11">
        <v>96714</v>
      </c>
      <c r="E11" s="11">
        <v>10050811</v>
      </c>
      <c r="K11" s="49" t="s">
        <v>117</v>
      </c>
    </row>
    <row r="12" spans="2:11" ht="15.75" x14ac:dyDescent="0.25">
      <c r="B12" s="8" t="s">
        <v>91</v>
      </c>
      <c r="C12" s="8" t="s">
        <v>92</v>
      </c>
      <c r="D12" s="11">
        <v>110572</v>
      </c>
      <c r="E12" s="11">
        <v>3143991</v>
      </c>
      <c r="K12" s="49" t="s">
        <v>169</v>
      </c>
    </row>
    <row r="13" spans="2:11" ht="15.75" x14ac:dyDescent="0.25">
      <c r="B13" s="8" t="s">
        <v>93</v>
      </c>
      <c r="C13" s="8" t="s">
        <v>94</v>
      </c>
      <c r="D13" s="11">
        <v>9349</v>
      </c>
      <c r="E13" s="11">
        <v>1388992</v>
      </c>
      <c r="K13" s="49" t="s">
        <v>118</v>
      </c>
    </row>
    <row r="14" spans="2:11" ht="15.75" x14ac:dyDescent="0.25">
      <c r="B14" s="8" t="s">
        <v>95</v>
      </c>
      <c r="C14" s="8" t="s">
        <v>96</v>
      </c>
      <c r="D14" s="11">
        <v>98379</v>
      </c>
      <c r="E14" s="11">
        <v>4237256</v>
      </c>
      <c r="K14" s="49" t="s">
        <v>121</v>
      </c>
    </row>
    <row r="15" spans="2:11" ht="15.75" x14ac:dyDescent="0.25">
      <c r="B15" s="8" t="s">
        <v>97</v>
      </c>
      <c r="C15" s="8" t="s">
        <v>98</v>
      </c>
      <c r="D15" s="11">
        <v>77116</v>
      </c>
      <c r="E15" s="11">
        <v>895376</v>
      </c>
      <c r="K15" s="49" t="s">
        <v>119</v>
      </c>
    </row>
    <row r="16" spans="2:11" ht="15.75" x14ac:dyDescent="0.25">
      <c r="B16" s="8" t="s">
        <v>99</v>
      </c>
      <c r="C16" s="8" t="s">
        <v>100</v>
      </c>
      <c r="D16" s="11">
        <v>24230</v>
      </c>
      <c r="E16" s="11">
        <v>1782959</v>
      </c>
      <c r="K16" s="49" t="s">
        <v>166</v>
      </c>
    </row>
    <row r="17" spans="11:11" ht="15.75" x14ac:dyDescent="0.25">
      <c r="K17" s="49" t="s">
        <v>120</v>
      </c>
    </row>
    <row r="18" spans="11:11" ht="15.75" x14ac:dyDescent="0.25">
      <c r="K18" s="49" t="s">
        <v>167</v>
      </c>
    </row>
    <row r="19" spans="11:11" ht="15.75" x14ac:dyDescent="0.25">
      <c r="K19" s="49" t="s">
        <v>168</v>
      </c>
    </row>
    <row r="20" spans="11:11" x14ac:dyDescent="0.25">
      <c r="K20" s="5" t="s">
        <v>164</v>
      </c>
    </row>
  </sheetData>
  <hyperlinks>
    <hyperlink ref="K6" r:id="rId1" xr:uid="{2427BEFD-248E-4D31-BF0E-8805F70A8192}"/>
    <hyperlink ref="K10" location="'Sheet1'!$G$5" display="XLOOKUP function" xr:uid="{BA47357A-D795-4BE7-B054-78CEB76BC1FF}"/>
    <hyperlink ref="K11" location="'Sheet2'!$H$5" display="XLOOKUP function - exact match" xr:uid="{9E2D63D4-3E16-4AB9-B487-CAC2BDC942FB}"/>
    <hyperlink ref="K12" location="'Sheet3'!$F$5" display="XLOOKUP function - approximate match" xr:uid="{D69AB87F-8407-4F97-BEEE-6E096B47B7E3}"/>
    <hyperlink ref="K13" location="'Sheet4'!$C$5" display="XLOOKUP function - multiple values" xr:uid="{4DD3BF39-8DC2-4C4D-94E2-53B40EFF3327}"/>
    <hyperlink ref="K14" location="'Sheet5'!$I$7" display="XLOOKUP function - two-way lookup" xr:uid="{A70634D5-F03F-4733-8F46-D29F11150C9B}"/>
    <hyperlink ref="K15" location="'Sheet6'!$H$5" display="XLOOKUP function - not found" xr:uid="{9EA2C715-7B2A-471E-A603-EA3248B034A9}"/>
    <hyperlink ref="K16" location="'Sheet7'!$G$6" display="XLOOKUP function - wildcard match" xr:uid="{17494FEC-1584-4E52-A2D1-0452B312B278}"/>
    <hyperlink ref="K17" location="'Sheet8'!$F$5" display="XLOOKUP function - regex match" xr:uid="{5371AABB-AC50-47C1-B714-DEA419360DE6}"/>
    <hyperlink ref="K18" location="'Sheet9'!$H$8" display="XLOOKUP function - multiple criteria" xr:uid="{914AEA8E-595D-4274-A185-18B2C9B6A79C}"/>
    <hyperlink ref="K19" location="'Sheet10'!$G$5" display="XLOOKUP function - complex multiple criteria" xr:uid="{B77C050F-8B4A-4828-BB8D-DACC30A9B761}"/>
  </hyperlinks>
  <pageMargins left="0.7" right="0.7" top="0.75" bottom="0.75" header="0.3" footer="0.3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38D462-A575-47D4-86A0-5CB4FC1E2D44}">
  <sheetPr codeName="Sheet2"/>
  <dimension ref="B2:K20"/>
  <sheetViews>
    <sheetView showGridLines="0" workbookViewId="0">
      <selection activeCell="H5" sqref="H5"/>
    </sheetView>
  </sheetViews>
  <sheetFormatPr defaultRowHeight="15" x14ac:dyDescent="0.25"/>
  <cols>
    <col min="1" max="1" width="9" style="5"/>
    <col min="2" max="2" width="14" style="5" customWidth="1"/>
    <col min="3" max="16384" width="9" style="5"/>
  </cols>
  <sheetData>
    <row r="2" spans="2:11" x14ac:dyDescent="0.25">
      <c r="B2" s="2" t="s">
        <v>117</v>
      </c>
    </row>
    <row r="4" spans="2:11" x14ac:dyDescent="0.25">
      <c r="B4" s="24" t="s">
        <v>12</v>
      </c>
      <c r="C4" s="25" t="s">
        <v>13</v>
      </c>
      <c r="D4" s="25" t="s">
        <v>14</v>
      </c>
      <c r="E4" s="25" t="s">
        <v>15</v>
      </c>
      <c r="G4" s="26" t="s">
        <v>12</v>
      </c>
      <c r="H4" s="27" t="s">
        <v>16</v>
      </c>
    </row>
    <row r="5" spans="2:11" x14ac:dyDescent="0.25">
      <c r="B5" s="28" t="s">
        <v>17</v>
      </c>
      <c r="C5" s="28">
        <v>1996</v>
      </c>
      <c r="D5" s="29">
        <v>5</v>
      </c>
      <c r="E5" s="30">
        <v>60611975</v>
      </c>
      <c r="G5" s="26" t="s">
        <v>15</v>
      </c>
      <c r="H5" s="31" cm="1">
        <f t="array" ref="H5">_xlfn.XLOOKUP(H4,B5:B9,E5:E9)</f>
        <v>361958736</v>
      </c>
    </row>
    <row r="6" spans="2:11" ht="15.75" x14ac:dyDescent="0.25">
      <c r="B6" s="28" t="s">
        <v>18</v>
      </c>
      <c r="C6" s="28">
        <v>1997</v>
      </c>
      <c r="D6" s="29">
        <v>4</v>
      </c>
      <c r="E6" s="30">
        <v>126216940</v>
      </c>
      <c r="K6" s="49" t="s">
        <v>170</v>
      </c>
    </row>
    <row r="7" spans="2:11" x14ac:dyDescent="0.25">
      <c r="B7" s="28" t="s">
        <v>19</v>
      </c>
      <c r="C7" s="28">
        <v>1999</v>
      </c>
      <c r="D7" s="29">
        <v>1</v>
      </c>
      <c r="E7" s="30">
        <v>672806292</v>
      </c>
    </row>
    <row r="8" spans="2:11" x14ac:dyDescent="0.25">
      <c r="B8" s="28" t="s">
        <v>16</v>
      </c>
      <c r="C8" s="28">
        <v>1995</v>
      </c>
      <c r="D8" s="29">
        <v>2</v>
      </c>
      <c r="E8" s="30">
        <v>361958736</v>
      </c>
    </row>
    <row r="9" spans="2:11" x14ac:dyDescent="0.25">
      <c r="B9" s="28" t="s">
        <v>20</v>
      </c>
      <c r="C9" s="28">
        <v>1992</v>
      </c>
      <c r="D9" s="29">
        <v>3</v>
      </c>
      <c r="E9" s="30">
        <v>159157447</v>
      </c>
    </row>
    <row r="10" spans="2:11" ht="15.75" x14ac:dyDescent="0.25">
      <c r="E10" s="32"/>
      <c r="K10" s="49" t="s">
        <v>74</v>
      </c>
    </row>
    <row r="11" spans="2:11" x14ac:dyDescent="0.25">
      <c r="K11" s="5" t="s">
        <v>117</v>
      </c>
    </row>
    <row r="12" spans="2:11" ht="15.75" x14ac:dyDescent="0.25">
      <c r="K12" s="49" t="s">
        <v>169</v>
      </c>
    </row>
    <row r="13" spans="2:11" ht="15.75" x14ac:dyDescent="0.25">
      <c r="K13" s="49" t="s">
        <v>118</v>
      </c>
    </row>
    <row r="14" spans="2:11" ht="15.75" x14ac:dyDescent="0.25">
      <c r="K14" s="49" t="s">
        <v>121</v>
      </c>
    </row>
    <row r="15" spans="2:11" ht="15.75" x14ac:dyDescent="0.25">
      <c r="K15" s="49" t="s">
        <v>119</v>
      </c>
    </row>
    <row r="16" spans="2:11" ht="15.75" x14ac:dyDescent="0.25">
      <c r="K16" s="49" t="s">
        <v>166</v>
      </c>
    </row>
    <row r="17" spans="11:11" ht="15.75" x14ac:dyDescent="0.25">
      <c r="K17" s="49" t="s">
        <v>120</v>
      </c>
    </row>
    <row r="18" spans="11:11" ht="15.75" x14ac:dyDescent="0.25">
      <c r="K18" s="49" t="s">
        <v>167</v>
      </c>
    </row>
    <row r="19" spans="11:11" ht="15.75" x14ac:dyDescent="0.25">
      <c r="K19" s="49" t="s">
        <v>168</v>
      </c>
    </row>
    <row r="20" spans="11:11" ht="15.75" x14ac:dyDescent="0.25">
      <c r="K20" s="49" t="s">
        <v>164</v>
      </c>
    </row>
  </sheetData>
  <hyperlinks>
    <hyperlink ref="K6" r:id="rId1" xr:uid="{0F3C1ACA-4CC4-404C-A753-E6DE33F88F4C}"/>
    <hyperlink ref="K10" location="'Sheet1'!$G$5" display="XLOOKUP function" xr:uid="{99C192A7-4E24-4FA3-8EA2-1001E49F529C}"/>
    <hyperlink ref="K12" location="'Sheet3'!$F$5" display="XLOOKUP function - approximate match" xr:uid="{61FE688D-0477-4153-A8F8-CFA1FEF4CA50}"/>
    <hyperlink ref="K13" location="'Sheet4'!$C$5" display="XLOOKUP function - multiple values" xr:uid="{B5327E89-6908-47CA-B5E5-E06FC15BEFD8}"/>
    <hyperlink ref="K14" location="'Sheet5'!$I$7" display="XLOOKUP function - two-way lookup" xr:uid="{B976A3D3-8CD8-4541-80AD-887B5591AE96}"/>
    <hyperlink ref="K15" location="'Sheet6'!$H$5" display="XLOOKUP function - not found" xr:uid="{370AB14D-537D-4151-A310-82585307D2EF}"/>
    <hyperlink ref="K16" location="'Sheet7'!$G$6" display="XLOOKUP function - wildcard match" xr:uid="{CC6481A4-5FBA-4C73-876E-EB1F1587A6C9}"/>
    <hyperlink ref="K17" location="'Sheet8'!$F$5" display="XLOOKUP function - regex match" xr:uid="{4490BCA0-A7DB-4188-A279-5D64755A683C}"/>
    <hyperlink ref="K18" location="'Sheet9'!$H$8" display="XLOOKUP function - multiple criteria" xr:uid="{B6C55504-A781-4858-83AE-529C2EF6A83D}"/>
    <hyperlink ref="K19" location="'Sheet10'!$G$5" display="XLOOKUP function - complex multiple criteria" xr:uid="{24805439-0B4E-4176-87D5-DFED63582BC7}"/>
    <hyperlink ref="K20" location="'Sheet11'!$G$5" display="XLOOKUP function - practice" xr:uid="{3B876CF5-BE7C-497B-B686-00876B7CE9EB}"/>
  </hyperlinks>
  <pageMargins left="0.75" right="0.75" top="1" bottom="1" header="0.5" footer="0.5"/>
  <pageSetup orientation="portrait" horizontalDpi="4294967292" verticalDpi="4294967292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6B5DC7-4F1C-407C-93AC-9F99308DCB60}">
  <sheetPr codeName="Sheet3"/>
  <dimension ref="B2:K20"/>
  <sheetViews>
    <sheetView showGridLines="0" workbookViewId="0">
      <selection activeCell="F5" sqref="F5"/>
    </sheetView>
  </sheetViews>
  <sheetFormatPr defaultRowHeight="15" x14ac:dyDescent="0.25"/>
  <cols>
    <col min="1" max="16384" width="9" style="5"/>
  </cols>
  <sheetData>
    <row r="2" spans="2:11" x14ac:dyDescent="0.25">
      <c r="B2" s="2" t="s">
        <v>169</v>
      </c>
    </row>
    <row r="4" spans="2:11" x14ac:dyDescent="0.25">
      <c r="B4" s="6" t="s">
        <v>21</v>
      </c>
      <c r="C4" s="6" t="s">
        <v>22</v>
      </c>
      <c r="E4" s="7" t="s">
        <v>21</v>
      </c>
      <c r="F4" s="7" t="s">
        <v>23</v>
      </c>
    </row>
    <row r="5" spans="2:11" x14ac:dyDescent="0.25">
      <c r="B5" s="8">
        <v>0</v>
      </c>
      <c r="C5" s="37">
        <v>0</v>
      </c>
      <c r="E5" s="8">
        <v>28</v>
      </c>
      <c r="F5" s="37">
        <f>_xlfn.XLOOKUP(E5,B5:B9,C5:C9,,-1)</f>
        <v>0.1</v>
      </c>
    </row>
    <row r="6" spans="2:11" ht="15.75" x14ac:dyDescent="0.25">
      <c r="B6" s="8">
        <v>10</v>
      </c>
      <c r="C6" s="37">
        <v>0.05</v>
      </c>
      <c r="K6" s="49" t="s">
        <v>170</v>
      </c>
    </row>
    <row r="7" spans="2:11" x14ac:dyDescent="0.25">
      <c r="B7" s="8">
        <v>25</v>
      </c>
      <c r="C7" s="37">
        <v>0.1</v>
      </c>
    </row>
    <row r="8" spans="2:11" x14ac:dyDescent="0.25">
      <c r="B8" s="8">
        <v>50</v>
      </c>
      <c r="C8" s="37">
        <v>0.2</v>
      </c>
    </row>
    <row r="9" spans="2:11" x14ac:dyDescent="0.25">
      <c r="B9" s="8">
        <v>100</v>
      </c>
      <c r="C9" s="37">
        <v>0.25</v>
      </c>
    </row>
    <row r="10" spans="2:11" ht="15.75" x14ac:dyDescent="0.25">
      <c r="K10" s="49" t="s">
        <v>74</v>
      </c>
    </row>
    <row r="11" spans="2:11" ht="15.75" x14ac:dyDescent="0.25">
      <c r="K11" s="49" t="s">
        <v>117</v>
      </c>
    </row>
    <row r="12" spans="2:11" x14ac:dyDescent="0.25">
      <c r="K12" s="5" t="s">
        <v>169</v>
      </c>
    </row>
    <row r="13" spans="2:11" ht="15.75" x14ac:dyDescent="0.25">
      <c r="K13" s="49" t="s">
        <v>118</v>
      </c>
    </row>
    <row r="14" spans="2:11" ht="15.75" x14ac:dyDescent="0.25">
      <c r="K14" s="49" t="s">
        <v>121</v>
      </c>
    </row>
    <row r="15" spans="2:11" ht="15.75" x14ac:dyDescent="0.25">
      <c r="K15" s="49" t="s">
        <v>119</v>
      </c>
    </row>
    <row r="16" spans="2:11" ht="15.75" x14ac:dyDescent="0.25">
      <c r="K16" s="49" t="s">
        <v>166</v>
      </c>
    </row>
    <row r="17" spans="11:11" ht="15.75" x14ac:dyDescent="0.25">
      <c r="K17" s="49" t="s">
        <v>120</v>
      </c>
    </row>
    <row r="18" spans="11:11" ht="15.75" x14ac:dyDescent="0.25">
      <c r="K18" s="49" t="s">
        <v>167</v>
      </c>
    </row>
    <row r="19" spans="11:11" ht="15.75" x14ac:dyDescent="0.25">
      <c r="K19" s="49" t="s">
        <v>168</v>
      </c>
    </row>
    <row r="20" spans="11:11" ht="15.75" x14ac:dyDescent="0.25">
      <c r="K20" s="49" t="s">
        <v>164</v>
      </c>
    </row>
  </sheetData>
  <hyperlinks>
    <hyperlink ref="K6" r:id="rId1" xr:uid="{895B7D2A-3741-4B43-8618-D1DD5539C3AE}"/>
    <hyperlink ref="K10" location="'Sheet1'!$G$5" display="XLOOKUP function" xr:uid="{52E9E48F-C6AE-4E4F-B72D-656FA480F717}"/>
    <hyperlink ref="K11" location="'Sheet2'!$H$5" display="XLOOKUP function - exact match" xr:uid="{66DAF71A-AAE8-4CE9-9CD5-42F123AAF720}"/>
    <hyperlink ref="K13" location="'Sheet4'!$C$5" display="XLOOKUP function - multiple values" xr:uid="{95777E86-622C-4512-B0EC-8CB9441F0B4D}"/>
    <hyperlink ref="K14" location="'Sheet5'!$I$7" display="XLOOKUP function - two-way lookup" xr:uid="{868D4D2E-D9A0-4212-81F6-7D1E05E3E7EF}"/>
    <hyperlink ref="K15" location="'Sheet6'!$H$5" display="XLOOKUP function - not found" xr:uid="{8FCB96B1-6D1D-4047-BDB4-A608B909543D}"/>
    <hyperlink ref="K16" location="'Sheet7'!$G$6" display="XLOOKUP function - wildcard match" xr:uid="{1F10FA6A-FD9C-4E49-89EF-8BDEDE2D22BD}"/>
    <hyperlink ref="K17" location="'Sheet8'!$F$5" display="XLOOKUP function - regex match" xr:uid="{CAF7B0CC-CB3B-4578-80D8-273236ACE539}"/>
    <hyperlink ref="K18" location="'Sheet9'!$H$8" display="XLOOKUP function - multiple criteria" xr:uid="{A5CF3EBE-89C8-45FF-9100-AF9CB5CEDC34}"/>
    <hyperlink ref="K19" location="'Sheet10'!$G$5" display="XLOOKUP function - complex multiple criteria" xr:uid="{2AA5768F-A154-4D7C-B443-CF5C51FAF9A6}"/>
    <hyperlink ref="K20" location="'Sheet11'!$G$5" display="XLOOKUP function - practice" xr:uid="{DBB4B5EB-D43B-4C12-9785-376BC1136440}"/>
  </hyperlinks>
  <pageMargins left="0.7" right="0.7" top="0.75" bottom="0.75" header="0.3" footer="0.3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149075-F14E-4BC3-B10E-B88E7E7890B8}">
  <sheetPr codeName="Sheet4"/>
  <dimension ref="B2:K20"/>
  <sheetViews>
    <sheetView showGridLines="0" workbookViewId="0">
      <selection activeCell="C5" sqref="C5"/>
    </sheetView>
  </sheetViews>
  <sheetFormatPr defaultRowHeight="15" x14ac:dyDescent="0.25"/>
  <cols>
    <col min="1" max="4" width="9" style="5"/>
    <col min="5" max="5" width="10.25" style="5" customWidth="1"/>
    <col min="6" max="16384" width="9" style="5"/>
  </cols>
  <sheetData>
    <row r="2" spans="2:11" x14ac:dyDescent="0.25">
      <c r="B2" s="2" t="s">
        <v>118</v>
      </c>
    </row>
    <row r="4" spans="2:11" x14ac:dyDescent="0.25">
      <c r="B4" s="34" t="s">
        <v>24</v>
      </c>
      <c r="C4" s="34" t="s">
        <v>25</v>
      </c>
      <c r="D4" s="34" t="s">
        <v>26</v>
      </c>
      <c r="E4" s="34" t="s">
        <v>27</v>
      </c>
    </row>
    <row r="5" spans="2:11" x14ac:dyDescent="0.25">
      <c r="B5" s="35">
        <v>841</v>
      </c>
      <c r="C5" s="35" t="str" cm="1">
        <f t="array" ref="C5:E5">_xlfn.XLOOKUP(B5,B8:B15,C8:E15)</f>
        <v>Evelyn</v>
      </c>
      <c r="D5" s="35" t="str">
        <v>Monet</v>
      </c>
      <c r="E5" s="35" t="str">
        <v>Fulfillment</v>
      </c>
    </row>
    <row r="6" spans="2:11" ht="15.75" x14ac:dyDescent="0.25">
      <c r="K6" s="49" t="s">
        <v>170</v>
      </c>
    </row>
    <row r="7" spans="2:11" x14ac:dyDescent="0.25">
      <c r="B7" s="36" t="s">
        <v>24</v>
      </c>
      <c r="C7" s="36" t="s">
        <v>25</v>
      </c>
      <c r="D7" s="36" t="s">
        <v>26</v>
      </c>
      <c r="E7" s="36" t="s">
        <v>27</v>
      </c>
    </row>
    <row r="8" spans="2:11" x14ac:dyDescent="0.25">
      <c r="B8" s="35">
        <v>610</v>
      </c>
      <c r="C8" s="35" t="s">
        <v>28</v>
      </c>
      <c r="D8" s="35" t="s">
        <v>29</v>
      </c>
      <c r="E8" s="35" t="s">
        <v>30</v>
      </c>
    </row>
    <row r="9" spans="2:11" x14ac:dyDescent="0.25">
      <c r="B9" s="35">
        <v>798</v>
      </c>
      <c r="C9" s="35" t="s">
        <v>31</v>
      </c>
      <c r="D9" s="35" t="s">
        <v>32</v>
      </c>
      <c r="E9" s="35" t="s">
        <v>15</v>
      </c>
    </row>
    <row r="10" spans="2:11" ht="15.75" x14ac:dyDescent="0.25">
      <c r="B10" s="35">
        <v>841</v>
      </c>
      <c r="C10" s="35" t="s">
        <v>33</v>
      </c>
      <c r="D10" s="35" t="s">
        <v>34</v>
      </c>
      <c r="E10" s="35" t="s">
        <v>30</v>
      </c>
      <c r="K10" s="49" t="s">
        <v>74</v>
      </c>
    </row>
    <row r="11" spans="2:11" ht="15.75" x14ac:dyDescent="0.25">
      <c r="B11" s="35">
        <v>886</v>
      </c>
      <c r="C11" s="35" t="s">
        <v>35</v>
      </c>
      <c r="D11" s="35" t="s">
        <v>36</v>
      </c>
      <c r="E11" s="35" t="s">
        <v>30</v>
      </c>
      <c r="K11" s="49" t="s">
        <v>117</v>
      </c>
    </row>
    <row r="12" spans="2:11" ht="15.75" x14ac:dyDescent="0.25">
      <c r="B12" s="35">
        <v>622</v>
      </c>
      <c r="C12" s="35" t="s">
        <v>37</v>
      </c>
      <c r="D12" s="35" t="s">
        <v>38</v>
      </c>
      <c r="E12" s="35" t="s">
        <v>39</v>
      </c>
      <c r="K12" s="49" t="s">
        <v>169</v>
      </c>
    </row>
    <row r="13" spans="2:11" x14ac:dyDescent="0.25">
      <c r="B13" s="35">
        <v>601</v>
      </c>
      <c r="C13" s="35" t="s">
        <v>40</v>
      </c>
      <c r="D13" s="35" t="s">
        <v>41</v>
      </c>
      <c r="E13" s="35" t="s">
        <v>42</v>
      </c>
      <c r="K13" s="5" t="s">
        <v>118</v>
      </c>
    </row>
    <row r="14" spans="2:11" ht="15.75" x14ac:dyDescent="0.25">
      <c r="B14" s="35">
        <v>869</v>
      </c>
      <c r="C14" s="35" t="s">
        <v>43</v>
      </c>
      <c r="D14" s="35" t="s">
        <v>44</v>
      </c>
      <c r="E14" s="35" t="s">
        <v>15</v>
      </c>
      <c r="K14" s="49" t="s">
        <v>121</v>
      </c>
    </row>
    <row r="15" spans="2:11" ht="15.75" x14ac:dyDescent="0.25">
      <c r="B15" s="35">
        <v>867</v>
      </c>
      <c r="C15" s="35" t="s">
        <v>45</v>
      </c>
      <c r="D15" s="35" t="s">
        <v>46</v>
      </c>
      <c r="E15" s="35" t="s">
        <v>30</v>
      </c>
      <c r="K15" s="49" t="s">
        <v>119</v>
      </c>
    </row>
    <row r="16" spans="2:11" ht="15.75" x14ac:dyDescent="0.25">
      <c r="K16" s="49" t="s">
        <v>166</v>
      </c>
    </row>
    <row r="17" spans="11:11" ht="15.75" x14ac:dyDescent="0.25">
      <c r="K17" s="49" t="s">
        <v>120</v>
      </c>
    </row>
    <row r="18" spans="11:11" ht="15.75" x14ac:dyDescent="0.25">
      <c r="K18" s="49" t="s">
        <v>167</v>
      </c>
    </row>
    <row r="19" spans="11:11" ht="15.75" x14ac:dyDescent="0.25">
      <c r="K19" s="49" t="s">
        <v>168</v>
      </c>
    </row>
    <row r="20" spans="11:11" ht="15.75" x14ac:dyDescent="0.25">
      <c r="K20" s="49" t="s">
        <v>164</v>
      </c>
    </row>
  </sheetData>
  <hyperlinks>
    <hyperlink ref="K6" r:id="rId1" xr:uid="{E80B3C8B-5EE6-46AB-BF4C-7B15458D0EC3}"/>
    <hyperlink ref="K10" location="'Sheet1'!$G$5" display="XLOOKUP function" xr:uid="{F9674DDF-0489-4AFB-BC53-BE246B452273}"/>
    <hyperlink ref="K11" location="'Sheet2'!$H$5" display="XLOOKUP function - exact match" xr:uid="{7EE43BC4-77A8-4AA2-BF52-1A2EDEAEACEC}"/>
    <hyperlink ref="K12" location="'Sheet3'!$F$5" display="XLOOKUP function - approximate match" xr:uid="{F673586C-4005-4903-869B-9AC6AFC0D929}"/>
    <hyperlink ref="K14" location="'Sheet5'!$I$7" display="XLOOKUP function - two-way lookup" xr:uid="{491D2A0F-17CA-4902-8ACE-22BE8D3AB9A4}"/>
    <hyperlink ref="K15" location="'Sheet6'!$H$5" display="XLOOKUP function - not found" xr:uid="{37AB1A06-D8B4-4B32-9429-19478B6D8180}"/>
    <hyperlink ref="K16" location="'Sheet7'!$G$6" display="XLOOKUP function - wildcard match" xr:uid="{78D91FB9-EDBC-4B92-A16E-D10722E7BD30}"/>
    <hyperlink ref="K17" location="'Sheet8'!$F$5" display="XLOOKUP function - regex match" xr:uid="{34E2330E-6CAD-48AC-9967-3CF41A7654E2}"/>
    <hyperlink ref="K18" location="'Sheet9'!$H$8" display="XLOOKUP function - multiple criteria" xr:uid="{D826621A-5545-4A51-8121-308322BD190B}"/>
    <hyperlink ref="K19" location="'Sheet10'!$G$5" display="XLOOKUP function - complex multiple criteria" xr:uid="{C0BA7D83-5729-472E-B9F7-79BDAD737C37}"/>
    <hyperlink ref="K20" location="'Sheet11'!$G$5" display="XLOOKUP function - practice" xr:uid="{0DD1CD8E-F0BC-404F-AD92-8CCF77566640}"/>
  </hyperlinks>
  <pageMargins left="0.75" right="0.75" top="1" bottom="1" header="0.5" footer="0.5"/>
  <pageSetup orientation="portrait" horizontalDpi="4294967292" verticalDpi="4294967292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7B6969-A1A7-4943-8452-1D4007CBA4B1}">
  <sheetPr codeName="Sheet5"/>
  <dimension ref="B2:K20"/>
  <sheetViews>
    <sheetView showGridLines="0" workbookViewId="0">
      <selection activeCell="I7" sqref="I7"/>
    </sheetView>
  </sheetViews>
  <sheetFormatPr defaultRowHeight="15" x14ac:dyDescent="0.25"/>
  <cols>
    <col min="1" max="16384" width="9" style="5"/>
  </cols>
  <sheetData>
    <row r="2" spans="2:11" x14ac:dyDescent="0.25">
      <c r="B2" s="2" t="s">
        <v>121</v>
      </c>
    </row>
    <row r="4" spans="2:11" x14ac:dyDescent="0.25">
      <c r="B4" s="6" t="s">
        <v>56</v>
      </c>
      <c r="C4" s="4" t="s">
        <v>47</v>
      </c>
      <c r="D4" s="4" t="s">
        <v>48</v>
      </c>
      <c r="E4" s="4" t="s">
        <v>49</v>
      </c>
      <c r="F4" s="4" t="s">
        <v>50</v>
      </c>
    </row>
    <row r="5" spans="2:11" x14ac:dyDescent="0.25">
      <c r="B5" s="8" t="s">
        <v>51</v>
      </c>
      <c r="C5" s="33">
        <v>10</v>
      </c>
      <c r="D5" s="33">
        <f>C5*1.15</f>
        <v>11.5</v>
      </c>
      <c r="E5" s="33">
        <f t="shared" ref="E5:F5" si="0">D5*1.15</f>
        <v>13.225</v>
      </c>
      <c r="F5" s="33">
        <f t="shared" si="0"/>
        <v>15.208749999999998</v>
      </c>
      <c r="H5" s="7" t="s">
        <v>56</v>
      </c>
      <c r="I5" s="8" t="s">
        <v>53</v>
      </c>
    </row>
    <row r="6" spans="2:11" ht="15.75" x14ac:dyDescent="0.25">
      <c r="B6" s="8" t="s">
        <v>52</v>
      </c>
      <c r="C6" s="33">
        <v>12</v>
      </c>
      <c r="D6" s="33">
        <f t="shared" ref="D6:F9" si="1">C6*1.15</f>
        <v>13.799999999999999</v>
      </c>
      <c r="E6" s="33">
        <f t="shared" si="1"/>
        <v>15.869999999999997</v>
      </c>
      <c r="F6" s="33">
        <f t="shared" si="1"/>
        <v>18.250499999999995</v>
      </c>
      <c r="H6" s="7" t="s">
        <v>57</v>
      </c>
      <c r="I6" s="8" t="s">
        <v>48</v>
      </c>
      <c r="K6" s="49" t="s">
        <v>170</v>
      </c>
    </row>
    <row r="7" spans="2:11" x14ac:dyDescent="0.25">
      <c r="B7" s="8" t="s">
        <v>53</v>
      </c>
      <c r="C7" s="33">
        <v>15</v>
      </c>
      <c r="D7" s="33">
        <f t="shared" si="1"/>
        <v>17.25</v>
      </c>
      <c r="E7" s="33">
        <f t="shared" si="1"/>
        <v>19.837499999999999</v>
      </c>
      <c r="F7" s="33">
        <f t="shared" si="1"/>
        <v>22.813124999999996</v>
      </c>
      <c r="H7" s="7" t="s">
        <v>23</v>
      </c>
      <c r="I7" s="33" cm="1">
        <f t="array" ref="I7">_xlfn.XLOOKUP(I6,C4:F4,_xlfn.XLOOKUP(I5,B5:B9,C5:F9))</f>
        <v>17.25</v>
      </c>
    </row>
    <row r="8" spans="2:11" x14ac:dyDescent="0.25">
      <c r="B8" s="8" t="s">
        <v>54</v>
      </c>
      <c r="C8" s="33">
        <v>18</v>
      </c>
      <c r="D8" s="33">
        <f t="shared" si="1"/>
        <v>20.7</v>
      </c>
      <c r="E8" s="33">
        <f t="shared" si="1"/>
        <v>23.804999999999996</v>
      </c>
      <c r="F8" s="33">
        <f t="shared" si="1"/>
        <v>27.375749999999993</v>
      </c>
    </row>
    <row r="9" spans="2:11" x14ac:dyDescent="0.25">
      <c r="B9" s="8" t="s">
        <v>55</v>
      </c>
      <c r="C9" s="33">
        <v>23</v>
      </c>
      <c r="D9" s="33">
        <f t="shared" si="1"/>
        <v>26.45</v>
      </c>
      <c r="E9" s="33">
        <f t="shared" si="1"/>
        <v>30.417499999999997</v>
      </c>
      <c r="F9" s="33">
        <f t="shared" si="1"/>
        <v>34.980124999999994</v>
      </c>
    </row>
    <row r="10" spans="2:11" ht="15.75" x14ac:dyDescent="0.25">
      <c r="K10" s="49" t="s">
        <v>74</v>
      </c>
    </row>
    <row r="11" spans="2:11" ht="15.75" x14ac:dyDescent="0.25">
      <c r="K11" s="49" t="s">
        <v>117</v>
      </c>
    </row>
    <row r="12" spans="2:11" ht="15.75" x14ac:dyDescent="0.25">
      <c r="K12" s="49" t="s">
        <v>169</v>
      </c>
    </row>
    <row r="13" spans="2:11" ht="15.75" x14ac:dyDescent="0.25">
      <c r="K13" s="49" t="s">
        <v>118</v>
      </c>
    </row>
    <row r="14" spans="2:11" x14ac:dyDescent="0.25">
      <c r="K14" s="5" t="s">
        <v>121</v>
      </c>
    </row>
    <row r="15" spans="2:11" ht="15.75" x14ac:dyDescent="0.25">
      <c r="K15" s="49" t="s">
        <v>119</v>
      </c>
    </row>
    <row r="16" spans="2:11" ht="15.75" x14ac:dyDescent="0.25">
      <c r="K16" s="49" t="s">
        <v>166</v>
      </c>
    </row>
    <row r="17" spans="11:11" ht="15.75" x14ac:dyDescent="0.25">
      <c r="K17" s="49" t="s">
        <v>120</v>
      </c>
    </row>
    <row r="18" spans="11:11" ht="15.75" x14ac:dyDescent="0.25">
      <c r="K18" s="49" t="s">
        <v>167</v>
      </c>
    </row>
    <row r="19" spans="11:11" ht="15.75" x14ac:dyDescent="0.25">
      <c r="K19" s="49" t="s">
        <v>168</v>
      </c>
    </row>
    <row r="20" spans="11:11" ht="15.75" x14ac:dyDescent="0.25">
      <c r="K20" s="49" t="s">
        <v>164</v>
      </c>
    </row>
  </sheetData>
  <hyperlinks>
    <hyperlink ref="K6" r:id="rId1" xr:uid="{CE377BB6-9824-4295-9250-7FB2DB7016ED}"/>
    <hyperlink ref="K10" location="'Sheet1'!$G$5" display="XLOOKUP function" xr:uid="{28C108C9-80E8-41E3-B049-5EAB6C5A3EE3}"/>
    <hyperlink ref="K11" location="'Sheet2'!$H$5" display="XLOOKUP function - exact match" xr:uid="{9D1971E6-0266-47B1-AE35-A4BC31CB4ABD}"/>
    <hyperlink ref="K12" location="'Sheet3'!$F$5" display="XLOOKUP function - approximate match" xr:uid="{46B65135-D0CC-4AD1-87FF-1EA8F3664FC6}"/>
    <hyperlink ref="K13" location="'Sheet4'!$C$5" display="XLOOKUP function - multiple values" xr:uid="{0BF18FF4-ABF9-4BE1-9576-E1EA7413225F}"/>
    <hyperlink ref="K15" location="'Sheet6'!$H$5" display="XLOOKUP function - not found" xr:uid="{1649DE3C-D9D1-4A63-BC6B-1D82497574C5}"/>
    <hyperlink ref="K16" location="'Sheet7'!$G$6" display="XLOOKUP function - wildcard match" xr:uid="{CF7C10C1-B399-4794-833F-AC400E5A460E}"/>
    <hyperlink ref="K17" location="'Sheet8'!$F$5" display="XLOOKUP function - regex match" xr:uid="{89ED2623-2B6A-4EA1-8F9E-5F8C64C72A5D}"/>
    <hyperlink ref="K18" location="'Sheet9'!$H$8" display="XLOOKUP function - multiple criteria" xr:uid="{89F0E029-DA70-4704-8D02-2E8615A7459A}"/>
    <hyperlink ref="K19" location="'Sheet10'!$G$5" display="XLOOKUP function - complex multiple criteria" xr:uid="{54F0B93A-0105-4ABC-8E9D-9EAC695B329E}"/>
    <hyperlink ref="K20" location="'Sheet11'!$G$5" display="XLOOKUP function - practice" xr:uid="{1284273F-46C8-47A6-86B4-A51BAB64AE56}"/>
  </hyperlink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E0BC82-FCB4-4438-81B7-7B2DCAD8B726}">
  <sheetPr codeName="Sheet6"/>
  <dimension ref="B2:K20"/>
  <sheetViews>
    <sheetView showGridLines="0" workbookViewId="0">
      <selection activeCell="H5" sqref="H5"/>
    </sheetView>
  </sheetViews>
  <sheetFormatPr defaultRowHeight="15" x14ac:dyDescent="0.25"/>
  <cols>
    <col min="1" max="1" width="9" style="5"/>
    <col min="2" max="2" width="14" style="5" customWidth="1"/>
    <col min="3" max="16384" width="9" style="5"/>
  </cols>
  <sheetData>
    <row r="2" spans="2:11" x14ac:dyDescent="0.25">
      <c r="B2" s="2" t="s">
        <v>119</v>
      </c>
    </row>
    <row r="4" spans="2:11" x14ac:dyDescent="0.25">
      <c r="B4" s="24" t="s">
        <v>12</v>
      </c>
      <c r="C4" s="25" t="s">
        <v>13</v>
      </c>
      <c r="D4" s="25" t="s">
        <v>14</v>
      </c>
      <c r="E4" s="25" t="s">
        <v>15</v>
      </c>
      <c r="G4" s="26" t="s">
        <v>12</v>
      </c>
      <c r="H4" s="27" t="s">
        <v>58</v>
      </c>
    </row>
    <row r="5" spans="2:11" x14ac:dyDescent="0.25">
      <c r="B5" s="28" t="s">
        <v>17</v>
      </c>
      <c r="C5" s="28">
        <v>1996</v>
      </c>
      <c r="D5" s="29">
        <v>5</v>
      </c>
      <c r="E5" s="30">
        <v>60611975</v>
      </c>
      <c r="G5" s="26" t="s">
        <v>15</v>
      </c>
      <c r="H5" s="31" t="str">
        <f>_xlfn.XLOOKUP(H4,B5:B9,E5:E9,"Not found")</f>
        <v>Not found</v>
      </c>
    </row>
    <row r="6" spans="2:11" ht="15.75" x14ac:dyDescent="0.25">
      <c r="B6" s="28" t="s">
        <v>18</v>
      </c>
      <c r="C6" s="28">
        <v>1997</v>
      </c>
      <c r="D6" s="29">
        <v>4</v>
      </c>
      <c r="E6" s="30">
        <v>126216940</v>
      </c>
      <c r="K6" s="49" t="s">
        <v>170</v>
      </c>
    </row>
    <row r="7" spans="2:11" x14ac:dyDescent="0.25">
      <c r="B7" s="28" t="s">
        <v>19</v>
      </c>
      <c r="C7" s="28">
        <v>1999</v>
      </c>
      <c r="D7" s="29">
        <v>1</v>
      </c>
      <c r="E7" s="30">
        <v>672806292</v>
      </c>
    </row>
    <row r="8" spans="2:11" x14ac:dyDescent="0.25">
      <c r="B8" s="28" t="s">
        <v>16</v>
      </c>
      <c r="C8" s="28">
        <v>1995</v>
      </c>
      <c r="D8" s="29">
        <v>2</v>
      </c>
      <c r="E8" s="30">
        <v>361958736</v>
      </c>
    </row>
    <row r="9" spans="2:11" x14ac:dyDescent="0.25">
      <c r="B9" s="28" t="s">
        <v>20</v>
      </c>
      <c r="C9" s="28">
        <v>1992</v>
      </c>
      <c r="D9" s="29">
        <v>3</v>
      </c>
      <c r="E9" s="30">
        <v>159157447</v>
      </c>
    </row>
    <row r="10" spans="2:11" ht="15.75" x14ac:dyDescent="0.25">
      <c r="E10" s="32"/>
      <c r="K10" s="49" t="s">
        <v>74</v>
      </c>
    </row>
    <row r="11" spans="2:11" ht="15.75" x14ac:dyDescent="0.25">
      <c r="K11" s="49" t="s">
        <v>117</v>
      </c>
    </row>
    <row r="12" spans="2:11" ht="15.75" x14ac:dyDescent="0.25">
      <c r="K12" s="49" t="s">
        <v>169</v>
      </c>
    </row>
    <row r="13" spans="2:11" ht="15.75" x14ac:dyDescent="0.25">
      <c r="K13" s="49" t="s">
        <v>118</v>
      </c>
    </row>
    <row r="14" spans="2:11" ht="15.75" x14ac:dyDescent="0.25">
      <c r="K14" s="49" t="s">
        <v>121</v>
      </c>
    </row>
    <row r="15" spans="2:11" x14ac:dyDescent="0.25">
      <c r="K15" s="5" t="s">
        <v>119</v>
      </c>
    </row>
    <row r="16" spans="2:11" ht="15.75" x14ac:dyDescent="0.25">
      <c r="K16" s="49" t="s">
        <v>166</v>
      </c>
    </row>
    <row r="17" spans="11:11" ht="15.75" x14ac:dyDescent="0.25">
      <c r="K17" s="49" t="s">
        <v>120</v>
      </c>
    </row>
    <row r="18" spans="11:11" ht="15.75" x14ac:dyDescent="0.25">
      <c r="K18" s="49" t="s">
        <v>167</v>
      </c>
    </row>
    <row r="19" spans="11:11" ht="15.75" x14ac:dyDescent="0.25">
      <c r="K19" s="49" t="s">
        <v>168</v>
      </c>
    </row>
    <row r="20" spans="11:11" ht="15.75" x14ac:dyDescent="0.25">
      <c r="K20" s="49" t="s">
        <v>164</v>
      </c>
    </row>
  </sheetData>
  <hyperlinks>
    <hyperlink ref="K6" r:id="rId1" xr:uid="{6C2966EC-4628-4F45-BFF2-9F15ECEA255A}"/>
    <hyperlink ref="K10" location="'Sheet1'!$G$5" display="XLOOKUP function" xr:uid="{6AEFE68B-9827-41D3-8279-2F880825812F}"/>
    <hyperlink ref="K11" location="'Sheet2'!$H$5" display="XLOOKUP function - exact match" xr:uid="{22CDE320-77A4-40EF-A9E1-C336BC5E5979}"/>
    <hyperlink ref="K12" location="'Sheet3'!$F$5" display="XLOOKUP function - approximate match" xr:uid="{BF7A7294-9614-4799-BC5E-B59944B9F1FC}"/>
    <hyperlink ref="K13" location="'Sheet4'!$C$5" display="XLOOKUP function - multiple values" xr:uid="{AF9B3DA9-02A4-42F6-9F9F-0E2A1FDCC86C}"/>
    <hyperlink ref="K14" location="'Sheet5'!$I$7" display="XLOOKUP function - two-way lookup" xr:uid="{1A9B657D-7434-4E51-8370-A70F1BA4B4F4}"/>
    <hyperlink ref="K16" location="'Sheet7'!$G$6" display="XLOOKUP function - wildcard match" xr:uid="{C3D090B9-FEB3-41C0-BC67-835F826D677C}"/>
    <hyperlink ref="K17" location="'Sheet8'!$F$5" display="XLOOKUP function - regex match" xr:uid="{3CB9306B-B8FB-4B67-A277-EF501818C8E2}"/>
    <hyperlink ref="K18" location="'Sheet9'!$H$8" display="XLOOKUP function - multiple criteria" xr:uid="{513BB140-3FE0-4B51-8E4C-33916058B70F}"/>
    <hyperlink ref="K19" location="'Sheet10'!$G$5" display="XLOOKUP function - complex multiple criteria" xr:uid="{20F925B6-12BA-4FAC-80AE-ABAF5638B6BC}"/>
    <hyperlink ref="K20" location="'Sheet11'!$G$5" display="XLOOKUP function - practice" xr:uid="{37A75B70-001A-4302-B44F-07B85DDC8CE4}"/>
  </hyperlinks>
  <pageMargins left="0.75" right="0.75" top="1" bottom="1" header="0.5" footer="0.5"/>
  <pageSetup orientation="portrait" horizontalDpi="4294967292" verticalDpi="4294967292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9FAE45-99E7-42F8-85F3-789E172C7933}">
  <sheetPr codeName="Sheet10"/>
  <dimension ref="B2:K20"/>
  <sheetViews>
    <sheetView showGridLines="0" workbookViewId="0">
      <selection activeCell="G6" sqref="G6"/>
    </sheetView>
  </sheetViews>
  <sheetFormatPr defaultRowHeight="15" x14ac:dyDescent="0.25"/>
  <cols>
    <col min="1" max="1" width="5" style="39" customWidth="1"/>
    <col min="2" max="2" width="19.25" style="39" customWidth="1"/>
    <col min="3" max="3" width="15.125" style="39" customWidth="1"/>
    <col min="4" max="4" width="9" style="39"/>
    <col min="5" max="5" width="5" style="39" customWidth="1"/>
    <col min="6" max="6" width="9" style="39"/>
    <col min="7" max="7" width="17.375" style="39" customWidth="1"/>
    <col min="8" max="16384" width="9" style="39"/>
  </cols>
  <sheetData>
    <row r="2" spans="2:11" x14ac:dyDescent="0.25">
      <c r="B2" s="38" t="s">
        <v>166</v>
      </c>
    </row>
    <row r="4" spans="2:11" x14ac:dyDescent="0.25">
      <c r="B4" s="39" t="s">
        <v>122</v>
      </c>
      <c r="C4" s="39" t="s">
        <v>123</v>
      </c>
      <c r="D4" s="39" t="s">
        <v>13</v>
      </c>
      <c r="F4" s="40" t="s">
        <v>124</v>
      </c>
      <c r="G4" s="41" t="s">
        <v>125</v>
      </c>
    </row>
    <row r="5" spans="2:11" x14ac:dyDescent="0.25">
      <c r="B5" s="39" t="s">
        <v>126</v>
      </c>
      <c r="C5" s="39" t="s">
        <v>127</v>
      </c>
      <c r="D5" s="39">
        <v>1925</v>
      </c>
    </row>
    <row r="6" spans="2:11" ht="15.75" x14ac:dyDescent="0.25">
      <c r="B6" s="39" t="s">
        <v>128</v>
      </c>
      <c r="C6" s="39" t="s">
        <v>129</v>
      </c>
      <c r="D6" s="39">
        <v>1813</v>
      </c>
      <c r="F6" s="40" t="s">
        <v>122</v>
      </c>
      <c r="G6" s="42" t="str" cm="1">
        <f t="array" ref="G6:G8">TRANSPOSE(_xlfn.XLOOKUP("*"&amp;G4&amp;"*",data[Title],data[],,2))</f>
        <v>Demon Copperhead</v>
      </c>
      <c r="K6" s="49" t="s">
        <v>170</v>
      </c>
    </row>
    <row r="7" spans="2:11" x14ac:dyDescent="0.25">
      <c r="B7" s="39" t="s">
        <v>130</v>
      </c>
      <c r="C7" s="39" t="s">
        <v>131</v>
      </c>
      <c r="D7" s="39">
        <v>2001</v>
      </c>
      <c r="F7" s="40" t="s">
        <v>123</v>
      </c>
      <c r="G7" s="42" t="str">
        <v>Barbara Kingsolver</v>
      </c>
    </row>
    <row r="8" spans="2:11" x14ac:dyDescent="0.25">
      <c r="B8" s="39" t="s">
        <v>132</v>
      </c>
      <c r="C8" s="39" t="s">
        <v>133</v>
      </c>
      <c r="D8" s="39">
        <v>1960</v>
      </c>
      <c r="F8" s="40" t="s">
        <v>13</v>
      </c>
      <c r="G8" s="42">
        <v>2022</v>
      </c>
    </row>
    <row r="9" spans="2:11" x14ac:dyDescent="0.25">
      <c r="B9" s="39" t="s">
        <v>134</v>
      </c>
      <c r="C9" s="39" t="s">
        <v>135</v>
      </c>
      <c r="D9" s="39">
        <v>1932</v>
      </c>
    </row>
    <row r="10" spans="2:11" ht="15.75" x14ac:dyDescent="0.25">
      <c r="B10" s="39" t="s">
        <v>136</v>
      </c>
      <c r="C10" s="39" t="s">
        <v>137</v>
      </c>
      <c r="D10" s="39">
        <v>1851</v>
      </c>
      <c r="K10" s="49" t="s">
        <v>74</v>
      </c>
    </row>
    <row r="11" spans="2:11" ht="15.75" x14ac:dyDescent="0.25">
      <c r="B11" s="39" t="s">
        <v>138</v>
      </c>
      <c r="C11" s="39" t="s">
        <v>139</v>
      </c>
      <c r="D11" s="39">
        <v>2022</v>
      </c>
      <c r="F11" s="43" t="s">
        <v>140</v>
      </c>
      <c r="K11" s="49" t="s">
        <v>117</v>
      </c>
    </row>
    <row r="12" spans="2:11" ht="15.75" x14ac:dyDescent="0.25">
      <c r="B12" s="39" t="s">
        <v>141</v>
      </c>
      <c r="C12" s="39" t="s">
        <v>142</v>
      </c>
      <c r="D12" s="39">
        <v>1847</v>
      </c>
      <c r="K12" s="49" t="s">
        <v>169</v>
      </c>
    </row>
    <row r="13" spans="2:11" ht="15.75" x14ac:dyDescent="0.25">
      <c r="B13" s="39" t="s">
        <v>143</v>
      </c>
      <c r="C13" s="39" t="s">
        <v>144</v>
      </c>
      <c r="D13" s="39">
        <v>1929</v>
      </c>
      <c r="K13" s="49" t="s">
        <v>118</v>
      </c>
    </row>
    <row r="14" spans="2:11" ht="15.75" x14ac:dyDescent="0.25">
      <c r="B14" s="39" t="s">
        <v>145</v>
      </c>
      <c r="C14" s="39" t="s">
        <v>146</v>
      </c>
      <c r="D14" s="39">
        <v>1987</v>
      </c>
      <c r="K14" s="49" t="s">
        <v>121</v>
      </c>
    </row>
    <row r="15" spans="2:11" ht="15.75" x14ac:dyDescent="0.25">
      <c r="B15" s="39" t="s">
        <v>147</v>
      </c>
      <c r="C15" s="39" t="s">
        <v>148</v>
      </c>
      <c r="D15" s="39">
        <v>1985</v>
      </c>
      <c r="K15" s="49" t="s">
        <v>119</v>
      </c>
    </row>
    <row r="16" spans="2:11" x14ac:dyDescent="0.25">
      <c r="B16" s="39" t="s">
        <v>149</v>
      </c>
      <c r="C16" s="39" t="s">
        <v>150</v>
      </c>
      <c r="D16" s="39">
        <v>1993</v>
      </c>
      <c r="K16" s="39" t="s">
        <v>166</v>
      </c>
    </row>
    <row r="17" spans="11:11" ht="15.75" x14ac:dyDescent="0.25">
      <c r="K17" s="49" t="s">
        <v>120</v>
      </c>
    </row>
    <row r="18" spans="11:11" ht="15.75" x14ac:dyDescent="0.25">
      <c r="K18" s="49" t="s">
        <v>167</v>
      </c>
    </row>
    <row r="19" spans="11:11" ht="15.75" x14ac:dyDescent="0.25">
      <c r="K19" s="49" t="s">
        <v>168</v>
      </c>
    </row>
    <row r="20" spans="11:11" ht="15.75" x14ac:dyDescent="0.25">
      <c r="K20" s="49" t="s">
        <v>164</v>
      </c>
    </row>
  </sheetData>
  <hyperlinks>
    <hyperlink ref="K6" r:id="rId1" xr:uid="{98D0BA3B-453C-4A3D-8E07-535B4DE7895C}"/>
    <hyperlink ref="K10" location="'Sheet1'!$G$5" display="XLOOKUP function" xr:uid="{04089895-1DD2-46B3-AF5C-89D017356093}"/>
    <hyperlink ref="K11" location="'Sheet2'!$H$5" display="XLOOKUP function - exact match" xr:uid="{7342D820-7DA0-462C-B1ED-051E77272861}"/>
    <hyperlink ref="K12" location="'Sheet3'!$F$5" display="XLOOKUP function - approximate match" xr:uid="{13BB48E6-16F8-4E1D-9542-413AB7FCB09F}"/>
    <hyperlink ref="K13" location="'Sheet4'!$C$5" display="XLOOKUP function - multiple values" xr:uid="{FB0517A9-7D86-4B66-8975-40CE83C286BC}"/>
    <hyperlink ref="K14" location="'Sheet5'!$I$7" display="XLOOKUP function - two-way lookup" xr:uid="{26B21CF8-8A7C-4F58-88EE-A8F2A1D2D880}"/>
    <hyperlink ref="K15" location="'Sheet6'!$H$5" display="XLOOKUP function - not found" xr:uid="{EA075A25-9208-4D03-A9E7-100BD6732C2C}"/>
    <hyperlink ref="K17" location="'Sheet8'!$F$5" display="XLOOKUP function - regex match" xr:uid="{BE92548B-823C-4EFC-AEB8-6848D8736F9A}"/>
    <hyperlink ref="K18" location="'Sheet9'!$H$8" display="XLOOKUP function - multiple criteria" xr:uid="{0E91A10E-DB77-4B09-8CF9-FC4E89A8B3F5}"/>
    <hyperlink ref="K19" location="'Sheet10'!$G$5" display="XLOOKUP function - complex multiple criteria" xr:uid="{CB7C9FA6-3288-46E0-BB62-785D4406F99F}"/>
    <hyperlink ref="K20" location="'Sheet11'!$G$5" display="XLOOKUP function - practice" xr:uid="{760DF1F4-9F8C-4AE8-B644-879D8E94A8DA}"/>
  </hyperlinks>
  <pageMargins left="0.7" right="0.7" top="0.75" bottom="0.75" header="0.3" footer="0.3"/>
  <drawing r:id="rId2"/>
  <tableParts count="1">
    <tablePart r:id="rId3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8824AC-F728-444D-85C3-FCF1D0119CD6}">
  <sheetPr codeName="Sheet9"/>
  <dimension ref="B2:K20"/>
  <sheetViews>
    <sheetView showGridLines="0" workbookViewId="0">
      <selection activeCell="F5" sqref="F5"/>
    </sheetView>
  </sheetViews>
  <sheetFormatPr defaultRowHeight="15" x14ac:dyDescent="0.25"/>
  <cols>
    <col min="1" max="1" width="9" style="19"/>
    <col min="2" max="2" width="11.625" style="19" customWidth="1"/>
    <col min="3" max="16384" width="9" style="19"/>
  </cols>
  <sheetData>
    <row r="2" spans="2:11" x14ac:dyDescent="0.25">
      <c r="B2" s="3" t="s">
        <v>120</v>
      </c>
      <c r="C2" s="3"/>
    </row>
    <row r="4" spans="2:11" x14ac:dyDescent="0.25">
      <c r="B4" s="20" t="s">
        <v>102</v>
      </c>
      <c r="C4" s="20" t="s">
        <v>103</v>
      </c>
      <c r="E4" s="21" t="s">
        <v>104</v>
      </c>
      <c r="F4" s="22">
        <v>56</v>
      </c>
    </row>
    <row r="5" spans="2:11" x14ac:dyDescent="0.25">
      <c r="B5" s="22" t="s">
        <v>105</v>
      </c>
      <c r="C5" s="23">
        <v>68</v>
      </c>
      <c r="E5" s="21" t="s">
        <v>23</v>
      </c>
      <c r="F5" s="23">
        <f>_xlfn.XLOOKUP("[A-Z]{3}"&amp;F4&amp;"[A-Z]{2,3}",B5:B16,C5:C16,,3)</f>
        <v>46</v>
      </c>
    </row>
    <row r="6" spans="2:11" ht="15.75" x14ac:dyDescent="0.25">
      <c r="B6" s="22" t="s">
        <v>106</v>
      </c>
      <c r="C6" s="23">
        <v>48</v>
      </c>
      <c r="K6" s="49" t="s">
        <v>170</v>
      </c>
    </row>
    <row r="7" spans="2:11" x14ac:dyDescent="0.25">
      <c r="B7" s="22" t="s">
        <v>107</v>
      </c>
      <c r="C7" s="23">
        <v>50</v>
      </c>
    </row>
    <row r="8" spans="2:11" x14ac:dyDescent="0.25">
      <c r="B8" s="22" t="s">
        <v>108</v>
      </c>
      <c r="C8" s="23">
        <v>78</v>
      </c>
    </row>
    <row r="9" spans="2:11" x14ac:dyDescent="0.25">
      <c r="B9" s="22" t="s">
        <v>109</v>
      </c>
      <c r="C9" s="23">
        <v>12</v>
      </c>
    </row>
    <row r="10" spans="2:11" ht="15.75" x14ac:dyDescent="0.25">
      <c r="B10" s="22" t="s">
        <v>110</v>
      </c>
      <c r="C10" s="23">
        <v>84</v>
      </c>
      <c r="K10" s="49" t="s">
        <v>74</v>
      </c>
    </row>
    <row r="11" spans="2:11" ht="15.75" x14ac:dyDescent="0.25">
      <c r="B11" s="22" t="s">
        <v>111</v>
      </c>
      <c r="C11" s="23">
        <v>46</v>
      </c>
      <c r="K11" s="49" t="s">
        <v>117</v>
      </c>
    </row>
    <row r="12" spans="2:11" ht="15.75" x14ac:dyDescent="0.25">
      <c r="B12" s="22" t="s">
        <v>112</v>
      </c>
      <c r="C12" s="23">
        <v>88</v>
      </c>
      <c r="K12" s="49" t="s">
        <v>169</v>
      </c>
    </row>
    <row r="13" spans="2:11" ht="15.75" x14ac:dyDescent="0.25">
      <c r="B13" s="22" t="s">
        <v>113</v>
      </c>
      <c r="C13" s="23">
        <v>94</v>
      </c>
      <c r="K13" s="49" t="s">
        <v>118</v>
      </c>
    </row>
    <row r="14" spans="2:11" ht="15.75" x14ac:dyDescent="0.25">
      <c r="B14" s="22" t="s">
        <v>114</v>
      </c>
      <c r="C14" s="23">
        <v>58</v>
      </c>
      <c r="K14" s="49" t="s">
        <v>121</v>
      </c>
    </row>
    <row r="15" spans="2:11" ht="15.75" x14ac:dyDescent="0.25">
      <c r="B15" s="22" t="s">
        <v>115</v>
      </c>
      <c r="C15" s="23">
        <v>54</v>
      </c>
      <c r="K15" s="49" t="s">
        <v>119</v>
      </c>
    </row>
    <row r="16" spans="2:11" ht="15.75" x14ac:dyDescent="0.25">
      <c r="B16" s="22" t="s">
        <v>116</v>
      </c>
      <c r="C16" s="23">
        <v>28</v>
      </c>
      <c r="K16" s="49" t="s">
        <v>166</v>
      </c>
    </row>
    <row r="17" spans="11:11" x14ac:dyDescent="0.25">
      <c r="K17" s="19" t="s">
        <v>120</v>
      </c>
    </row>
    <row r="18" spans="11:11" ht="15.75" x14ac:dyDescent="0.25">
      <c r="K18" s="49" t="s">
        <v>167</v>
      </c>
    </row>
    <row r="19" spans="11:11" ht="15.75" x14ac:dyDescent="0.25">
      <c r="K19" s="49" t="s">
        <v>168</v>
      </c>
    </row>
    <row r="20" spans="11:11" ht="15.75" x14ac:dyDescent="0.25">
      <c r="K20" s="49" t="s">
        <v>164</v>
      </c>
    </row>
  </sheetData>
  <hyperlinks>
    <hyperlink ref="K6" r:id="rId1" xr:uid="{94A34438-C861-41E6-8D2C-BAE7F2847861}"/>
    <hyperlink ref="K10" location="'Sheet1'!$G$5" display="XLOOKUP function" xr:uid="{C6B27ADF-03D7-4D18-944F-175B1C92B230}"/>
    <hyperlink ref="K11" location="'Sheet2'!$H$5" display="XLOOKUP function - exact match" xr:uid="{1E7B8141-27DA-4C61-89F0-D6BC1C095BFB}"/>
    <hyperlink ref="K12" location="'Sheet3'!$F$5" display="XLOOKUP function - approximate match" xr:uid="{1803720D-5565-43B5-A353-3F981F887249}"/>
    <hyperlink ref="K13" location="'Sheet4'!$C$5" display="XLOOKUP function - multiple values" xr:uid="{28A67C96-066D-482D-B6D8-EC0D295817BB}"/>
    <hyperlink ref="K14" location="'Sheet5'!$I$7" display="XLOOKUP function - two-way lookup" xr:uid="{7AFC26BE-247C-4CA9-BD50-E157E237C582}"/>
    <hyperlink ref="K15" location="'Sheet6'!$H$5" display="XLOOKUP function - not found" xr:uid="{245FFBD2-638A-42B3-AA84-026015C1515E}"/>
    <hyperlink ref="K16" location="'Sheet7'!$G$6" display="XLOOKUP function - wildcard match" xr:uid="{B4703268-B1D0-4445-A103-8CAED87AA5CB}"/>
    <hyperlink ref="K18" location="'Sheet9'!$H$8" display="XLOOKUP function - multiple criteria" xr:uid="{8CDF9CF5-21F3-496F-B2BD-D13BE586943E}"/>
    <hyperlink ref="K19" location="'Sheet10'!$G$5" display="XLOOKUP function - complex multiple criteria" xr:uid="{24A68C65-0D4C-4163-8724-2954994FE809}"/>
    <hyperlink ref="K20" location="'Sheet11'!$G$5" display="XLOOKUP function - practice" xr:uid="{F3F30A27-15A6-4F23-96C8-1DD193915F11}"/>
  </hyperlinks>
  <pageMargins left="0.7" right="0.7" top="0.75" bottom="0.75" header="0.3" footer="0.3"/>
  <pageSetup orientation="portrait" horizontalDpi="200" verticalDpi="200" r:id="rId2"/>
  <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83FCFE-5246-4127-B7E6-7925DEEA842F}">
  <sheetPr codeName="Sheet11"/>
  <dimension ref="B2:K20"/>
  <sheetViews>
    <sheetView showGridLines="0" workbookViewId="0">
      <selection activeCell="H8" sqref="H8"/>
    </sheetView>
  </sheetViews>
  <sheetFormatPr defaultRowHeight="15" x14ac:dyDescent="0.25"/>
  <cols>
    <col min="1" max="16384" width="9" style="44"/>
  </cols>
  <sheetData>
    <row r="2" spans="2:11" x14ac:dyDescent="0.25">
      <c r="B2" s="38" t="s">
        <v>167</v>
      </c>
    </row>
    <row r="4" spans="2:11" x14ac:dyDescent="0.25">
      <c r="B4" s="45" t="s">
        <v>151</v>
      </c>
      <c r="C4" s="45" t="s">
        <v>152</v>
      </c>
      <c r="D4" s="45" t="s">
        <v>153</v>
      </c>
      <c r="E4" s="45" t="s">
        <v>103</v>
      </c>
    </row>
    <row r="5" spans="2:11" x14ac:dyDescent="0.25">
      <c r="B5" s="46" t="s">
        <v>154</v>
      </c>
      <c r="C5" s="46" t="s">
        <v>155</v>
      </c>
      <c r="D5" s="46" t="s">
        <v>156</v>
      </c>
      <c r="E5" s="47">
        <v>15</v>
      </c>
      <c r="G5" s="48" t="s">
        <v>151</v>
      </c>
      <c r="H5" s="46" t="s">
        <v>157</v>
      </c>
    </row>
    <row r="6" spans="2:11" ht="15.75" x14ac:dyDescent="0.25">
      <c r="B6" s="46" t="s">
        <v>154</v>
      </c>
      <c r="C6" s="46" t="s">
        <v>158</v>
      </c>
      <c r="D6" s="46" t="s">
        <v>159</v>
      </c>
      <c r="E6" s="47">
        <v>16</v>
      </c>
      <c r="G6" s="48" t="s">
        <v>152</v>
      </c>
      <c r="H6" s="46" t="s">
        <v>158</v>
      </c>
      <c r="K6" s="49" t="s">
        <v>170</v>
      </c>
    </row>
    <row r="7" spans="2:11" x14ac:dyDescent="0.25">
      <c r="B7" s="46" t="s">
        <v>154</v>
      </c>
      <c r="C7" s="46" t="s">
        <v>160</v>
      </c>
      <c r="D7" s="46" t="s">
        <v>156</v>
      </c>
      <c r="E7" s="47">
        <v>17</v>
      </c>
      <c r="G7" s="48" t="s">
        <v>153</v>
      </c>
      <c r="H7" s="46" t="s">
        <v>159</v>
      </c>
    </row>
    <row r="8" spans="2:11" x14ac:dyDescent="0.25">
      <c r="B8" s="46" t="s">
        <v>154</v>
      </c>
      <c r="C8" s="46" t="s">
        <v>160</v>
      </c>
      <c r="D8" s="46" t="s">
        <v>159</v>
      </c>
      <c r="E8" s="47">
        <v>16.5</v>
      </c>
      <c r="G8" s="48" t="s">
        <v>103</v>
      </c>
      <c r="H8" s="47" cm="1">
        <f t="array" ref="H8">_xlfn.XLOOKUP(1,(B5:B15=H5)*(C5:C15=H6)*(D5:D15=H7),E5:E15)</f>
        <v>29</v>
      </c>
    </row>
    <row r="9" spans="2:11" x14ac:dyDescent="0.25">
      <c r="B9" s="46" t="s">
        <v>157</v>
      </c>
      <c r="C9" s="46" t="s">
        <v>155</v>
      </c>
      <c r="D9" s="46" t="s">
        <v>161</v>
      </c>
      <c r="E9" s="47">
        <v>28</v>
      </c>
    </row>
    <row r="10" spans="2:11" ht="15.75" x14ac:dyDescent="0.25">
      <c r="B10" s="46" t="s">
        <v>157</v>
      </c>
      <c r="C10" s="46" t="s">
        <v>158</v>
      </c>
      <c r="D10" s="46" t="s">
        <v>159</v>
      </c>
      <c r="E10" s="47">
        <v>29</v>
      </c>
      <c r="K10" s="49" t="s">
        <v>74</v>
      </c>
    </row>
    <row r="11" spans="2:11" ht="15.75" x14ac:dyDescent="0.25">
      <c r="B11" s="46" t="s">
        <v>157</v>
      </c>
      <c r="C11" s="46" t="s">
        <v>160</v>
      </c>
      <c r="D11" s="46" t="s">
        <v>162</v>
      </c>
      <c r="E11" s="47">
        <v>30</v>
      </c>
      <c r="K11" s="49" t="s">
        <v>117</v>
      </c>
    </row>
    <row r="12" spans="2:11" ht="15.75" x14ac:dyDescent="0.25">
      <c r="B12" s="46" t="s">
        <v>163</v>
      </c>
      <c r="C12" s="46" t="s">
        <v>158</v>
      </c>
      <c r="D12" s="46" t="s">
        <v>162</v>
      </c>
      <c r="E12" s="47">
        <v>25</v>
      </c>
      <c r="K12" s="49" t="s">
        <v>169</v>
      </c>
    </row>
    <row r="13" spans="2:11" ht="15.75" x14ac:dyDescent="0.25">
      <c r="B13" s="46" t="s">
        <v>163</v>
      </c>
      <c r="C13" s="46" t="s">
        <v>158</v>
      </c>
      <c r="D13" s="46" t="s">
        <v>161</v>
      </c>
      <c r="E13" s="47">
        <v>26</v>
      </c>
      <c r="K13" s="49" t="s">
        <v>118</v>
      </c>
    </row>
    <row r="14" spans="2:11" ht="15.75" x14ac:dyDescent="0.25">
      <c r="B14" s="46" t="s">
        <v>163</v>
      </c>
      <c r="C14" s="46" t="s">
        <v>160</v>
      </c>
      <c r="D14" s="46" t="s">
        <v>162</v>
      </c>
      <c r="E14" s="47">
        <v>25</v>
      </c>
      <c r="K14" s="49" t="s">
        <v>121</v>
      </c>
    </row>
    <row r="15" spans="2:11" ht="15.75" x14ac:dyDescent="0.25">
      <c r="B15" s="46" t="s">
        <v>163</v>
      </c>
      <c r="C15" s="46" t="s">
        <v>160</v>
      </c>
      <c r="D15" s="46" t="s">
        <v>156</v>
      </c>
      <c r="E15" s="47">
        <v>24</v>
      </c>
      <c r="K15" s="49" t="s">
        <v>119</v>
      </c>
    </row>
    <row r="16" spans="2:11" ht="15.75" x14ac:dyDescent="0.25">
      <c r="K16" s="49" t="s">
        <v>166</v>
      </c>
    </row>
    <row r="17" spans="11:11" ht="15.75" x14ac:dyDescent="0.25">
      <c r="K17" s="49" t="s">
        <v>120</v>
      </c>
    </row>
    <row r="18" spans="11:11" x14ac:dyDescent="0.25">
      <c r="K18" s="44" t="s">
        <v>167</v>
      </c>
    </row>
    <row r="19" spans="11:11" ht="15.75" x14ac:dyDescent="0.25">
      <c r="K19" s="49" t="s">
        <v>168</v>
      </c>
    </row>
    <row r="20" spans="11:11" ht="15.75" x14ac:dyDescent="0.25">
      <c r="K20" s="49" t="s">
        <v>164</v>
      </c>
    </row>
  </sheetData>
  <hyperlinks>
    <hyperlink ref="K6" r:id="rId1" xr:uid="{26D505E0-D98B-48D7-B3C8-701D6A13C6A6}"/>
    <hyperlink ref="K10" location="'Sheet1'!$G$5" display="XLOOKUP function" xr:uid="{D3C8C3BE-4FE5-4A08-AB69-5114243C315E}"/>
    <hyperlink ref="K11" location="'Sheet2'!$H$5" display="XLOOKUP function - exact match" xr:uid="{2AE609FB-E3A9-4945-8693-424EB88A4365}"/>
    <hyperlink ref="K12" location="'Sheet3'!$F$5" display="XLOOKUP function - approximate match" xr:uid="{90332F0E-4FA9-4046-BEDB-93B3DAC9D6DF}"/>
    <hyperlink ref="K13" location="'Sheet4'!$C$5" display="XLOOKUP function - multiple values" xr:uid="{55751145-2E61-4738-B8C1-C9B183F5E314}"/>
    <hyperlink ref="K14" location="'Sheet5'!$I$7" display="XLOOKUP function - two-way lookup" xr:uid="{9A0371B9-00B3-4DB5-BA35-664A258DF8AC}"/>
    <hyperlink ref="K15" location="'Sheet6'!$H$5" display="XLOOKUP function - not found" xr:uid="{59B516BE-E862-4A35-AF06-067961CA0C70}"/>
    <hyperlink ref="K16" location="'Sheet7'!$G$6" display="XLOOKUP function - wildcard match" xr:uid="{C13ADBD3-6206-422B-8A20-172B0BEF5158}"/>
    <hyperlink ref="K17" location="'Sheet8'!$F$5" display="XLOOKUP function - regex match" xr:uid="{34FEBB12-661B-41D5-9D66-B3C362EB5D4A}"/>
    <hyperlink ref="K19" location="'Sheet10'!$G$5" display="XLOOKUP function - complex multiple criteria" xr:uid="{A8FF207A-1C19-4D41-B505-0F35104AF461}"/>
    <hyperlink ref="K20" location="'Sheet11'!$G$5" display="XLOOKUP function - practice" xr:uid="{50C608CE-277D-4161-AC3A-811F0A2E02FB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Sheet1</vt:lpstr>
      <vt:lpstr>Sheet2</vt:lpstr>
      <vt:lpstr>Sheet3</vt:lpstr>
      <vt:lpstr>Sheet4</vt:lpstr>
      <vt:lpstr>Sheet5</vt:lpstr>
      <vt:lpstr>Sheet6</vt:lpstr>
      <vt:lpstr>Sheet7</vt:lpstr>
      <vt:lpstr>Sheet8</vt:lpstr>
      <vt:lpstr>Sheet9</vt:lpstr>
      <vt:lpstr>Sheet10</vt:lpstr>
      <vt:lpstr>Sheet11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Dave Bruns</cp:lastModifiedBy>
  <dcterms:created xsi:type="dcterms:W3CDTF">2019-10-17T21:15:58Z</dcterms:created>
  <dcterms:modified xsi:type="dcterms:W3CDTF">2026-06-23T16:40:26Z</dcterms:modified>
</cp:coreProperties>
</file>