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007"/>
  <workbookPr defaultThemeVersion="166925"/>
  <mc:AlternateContent xmlns:mc="http://schemas.openxmlformats.org/markup-compatibility/2006">
    <mc:Choice Requires="x15">
      <x15ac:absPath xmlns:x15ac="http://schemas.microsoft.com/office/spreadsheetml/2010/11/ac" url="Z:\dave\Dropbox\excel\production\formulas\misc\zodiac sign lookup\"/>
    </mc:Choice>
  </mc:AlternateContent>
  <xr:revisionPtr revIDLastSave="0" documentId="13_ncr:1_{3163CB89-0535-45EE-95E4-3780704FF1F4}" xr6:coauthVersionLast="46" xr6:coauthVersionMax="46" xr10:uidLastSave="{00000000-0000-0000-0000-000000000000}"/>
  <bookViews>
    <workbookView xWindow="-120" yWindow="-120" windowWidth="21840" windowHeight="13140" xr2:uid="{3D13FB21-82FA-415F-9849-7F6AF22E965D}"/>
  </bookViews>
  <sheets>
    <sheet name="Sheet1" sheetId="1" r:id="rId1"/>
  </sheets>
  <definedNames>
    <definedName name="dob">Sheet1!$H$5</definedName>
    <definedName name="end">Sheet1!$F$5:$F$16</definedName>
    <definedName name="sign">Sheet1!$B$5:$B$16</definedName>
    <definedName name="start">Sheet1!$E$5:$E$16</definedName>
    <definedName name="symbol">Sheet1!$D$5:$D$16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8" i="1" l="1"/>
  <c r="M7" i="1"/>
  <c r="H7" i="1" l="1" a="1"/>
  <c r="H7" i="1" s="1"/>
  <c r="D16" i="1" l="1"/>
  <c r="D15" i="1"/>
  <c r="D14" i="1"/>
  <c r="D13" i="1"/>
  <c r="D12" i="1"/>
  <c r="D11" i="1"/>
  <c r="D10" i="1"/>
  <c r="D9" i="1"/>
  <c r="D8" i="1"/>
  <c r="D7" i="1"/>
  <c r="D6" i="1"/>
  <c r="H8" i="1" s="1" a="1"/>
  <c r="H8" i="1" s="1"/>
  <c r="D5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<sst xmlns="http://schemas.openxmlformats.org/spreadsheetml/2006/main" count="91" uniqueCount="74">
  <si>
    <t>Zodiac sign lookup</t>
  </si>
  <si>
    <t>Aries</t>
  </si>
  <si>
    <t>Taurus</t>
  </si>
  <si>
    <t>Gemini</t>
  </si>
  <si>
    <t>Cancer</t>
  </si>
  <si>
    <t>Leo</t>
  </si>
  <si>
    <t>Virgo</t>
  </si>
  <si>
    <t>Libra</t>
  </si>
  <si>
    <t>Scorpio</t>
  </si>
  <si>
    <t>Sagittarius</t>
  </si>
  <si>
    <t>Capricorn</t>
  </si>
  <si>
    <t>Aquarius</t>
  </si>
  <si>
    <t>Pisces</t>
  </si>
  <si>
    <t>Sign</t>
  </si>
  <si>
    <t>Start</t>
  </si>
  <si>
    <t>End</t>
  </si>
  <si>
    <t>English</t>
  </si>
  <si>
    <t>Ram</t>
  </si>
  <si>
    <t>Twins</t>
  </si>
  <si>
    <t>Crab</t>
  </si>
  <si>
    <t>Lion</t>
  </si>
  <si>
    <t>Maiden</t>
  </si>
  <si>
    <t>Scales</t>
  </si>
  <si>
    <t>Scorpian</t>
  </si>
  <si>
    <t>Archer</t>
  </si>
  <si>
    <t>Goat</t>
  </si>
  <si>
    <t>Water-bearer</t>
  </si>
  <si>
    <t>Fish</t>
  </si>
  <si>
    <t>Bull</t>
  </si>
  <si>
    <t>Mar 21</t>
  </si>
  <si>
    <t>Apr 19</t>
  </si>
  <si>
    <t>Apr 20</t>
  </si>
  <si>
    <t>May 20</t>
  </si>
  <si>
    <t>May 21</t>
  </si>
  <si>
    <t>Jun 20</t>
  </si>
  <si>
    <t>Jun 21</t>
  </si>
  <si>
    <t>Jul 22</t>
  </si>
  <si>
    <t>Jul 23</t>
  </si>
  <si>
    <t>Aug 22</t>
  </si>
  <si>
    <t>Aug 23</t>
  </si>
  <si>
    <t>Sep 22</t>
  </si>
  <si>
    <t>Sep 23</t>
  </si>
  <si>
    <t>Oct 22</t>
  </si>
  <si>
    <t>Oct 23</t>
  </si>
  <si>
    <t>Nov 21</t>
  </si>
  <si>
    <t>Nov 22</t>
  </si>
  <si>
    <t>Dec 21</t>
  </si>
  <si>
    <t>Dec 22</t>
  </si>
  <si>
    <t>Jan 19</t>
  </si>
  <si>
    <t>Jan 20</t>
  </si>
  <si>
    <t>Feb 18</t>
  </si>
  <si>
    <t>Feb 19</t>
  </si>
  <si>
    <t>Mar 20</t>
  </si>
  <si>
    <t>DOB</t>
  </si>
  <si>
    <t>Symbol</t>
  </si>
  <si>
    <t>dob = H5</t>
  </si>
  <si>
    <t>sign = B5:B16</t>
  </si>
  <si>
    <t>symbol = D5:D16</t>
  </si>
  <si>
    <t>end = F5:F16</t>
  </si>
  <si>
    <t>VLOOKUP</t>
  </si>
  <si>
    <t>♈</t>
  </si>
  <si>
    <t>♉</t>
  </si>
  <si>
    <t>♊</t>
  </si>
  <si>
    <t>♋</t>
  </si>
  <si>
    <t>♌</t>
  </si>
  <si>
    <t>♍</t>
  </si>
  <si>
    <t>♎</t>
  </si>
  <si>
    <t>♏</t>
  </si>
  <si>
    <t>♐</t>
  </si>
  <si>
    <t>♑</t>
  </si>
  <si>
    <t>♒</t>
  </si>
  <si>
    <t>♓</t>
  </si>
  <si>
    <t>https://exceljet.net/formula/zodiac-sign-lookup</t>
  </si>
  <si>
    <t>start = E5:E16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</si>
</sst>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15">
    <xf numFmtId="0" fontId="0" fillId="0" borderId="0" xfId="0"/>
    <xf numFmtId="0" fontId="1" fillId="0" borderId="0" xfId="0" applyFont="1"/>
    <xf numFmtId="0" fontId="0" fillId="0" borderId="1" xfId="0" applyBorder="1"/>
    <xf numFmtId="0" fontId="0" fillId="0" borderId="1" xfId="0" applyBorder="1" applyAlignment="1">
      <alignment horizontal="center"/>
    </xf>
    <xf numFmtId="49" fontId="0" fillId="0" borderId="1" xfId="0" applyNumberFormat="1" applyBorder="1"/>
    <xf numFmtId="0" fontId="0" fillId="2" borderId="1" xfId="0" applyFill="1" applyBorder="1"/>
    <xf numFmtId="0" fontId="0" fillId="2" borderId="1" xfId="0" applyFill="1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0" fillId="0" borderId="1" xfId="0" applyNumberFormat="1" applyBorder="1"/>
    <xf numFmtId="0" fontId="3" fillId="0" borderId="0" xfId="0" applyFont="1"/>
    <xf numFmtId="15" fontId="0" fillId="0" borderId="1" xfId="0" applyNumberFormat="1" applyBorder="1"/>
    <xf numFmtId="0" fontId="4" fillId="0" borderId="0" xfId="1"/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</cellXfs>
  <cellStyles count="2">
    <cellStyle name="Hyperlink" xfId="1" builtinId="8"/>
    <cellStyle name="Normal" xfId="0" builtinId="0"/>
  </cellStyles>
  <dxfs count="1">
    <dxf>
      <fill>
        <patternFill>
          <bgColor theme="7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19</xdr:row>
      <xdr:rowOff>0</xdr:rowOff>
    </xdr:from>
    <xdr:to>
      <xdr:col>2</xdr:col>
      <xdr:colOff>819150</xdr:colOff>
      <xdr:row>21</xdr:row>
      <xdr:rowOff>16657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C458704-B3F9-4156-9BDB-318643A1F1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0" y="3619500"/>
          <a:ext cx="1666875" cy="39765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exceljet.net/formula/zodiac-sign-lookup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D7F58C-B6D5-4509-857F-7AD53356E7F5}">
  <dimension ref="B2:Q22"/>
  <sheetViews>
    <sheetView showGridLines="0" tabSelected="1" workbookViewId="0">
      <selection activeCell="H7" sqref="H7"/>
    </sheetView>
  </sheetViews>
  <sheetFormatPr defaultColWidth="8.85546875" defaultRowHeight="15" x14ac:dyDescent="0.25"/>
  <cols>
    <col min="1" max="1" width="5.7109375" customWidth="1"/>
    <col min="2" max="3" width="12.7109375" customWidth="1"/>
    <col min="7" max="7" width="5.7109375" customWidth="1"/>
    <col min="8" max="8" width="10.7109375" customWidth="1"/>
    <col min="16" max="16" width="12.5703125" customWidth="1"/>
  </cols>
  <sheetData>
    <row r="2" spans="2:17" x14ac:dyDescent="0.25">
      <c r="B2" s="1" t="s">
        <v>0</v>
      </c>
      <c r="M2" t="s">
        <v>59</v>
      </c>
    </row>
    <row r="4" spans="2:17" x14ac:dyDescent="0.25">
      <c r="B4" s="5" t="s">
        <v>13</v>
      </c>
      <c r="C4" s="5" t="s">
        <v>16</v>
      </c>
      <c r="D4" s="6" t="s">
        <v>54</v>
      </c>
      <c r="E4" s="5" t="s">
        <v>14</v>
      </c>
      <c r="F4" s="5" t="s">
        <v>15</v>
      </c>
      <c r="H4" s="7" t="s">
        <v>53</v>
      </c>
      <c r="O4" s="5" t="s">
        <v>14</v>
      </c>
      <c r="P4" s="5" t="s">
        <v>13</v>
      </c>
      <c r="Q4" s="6" t="s">
        <v>54</v>
      </c>
    </row>
    <row r="5" spans="2:17" x14ac:dyDescent="0.25">
      <c r="B5" s="2" t="s">
        <v>1</v>
      </c>
      <c r="C5" s="2" t="s">
        <v>17</v>
      </c>
      <c r="D5" s="3" t="str">
        <f>_xlfn.UNICHAR(9800)</f>
        <v>♈</v>
      </c>
      <c r="E5" s="8" t="s">
        <v>29</v>
      </c>
      <c r="F5" s="4" t="s">
        <v>30</v>
      </c>
      <c r="H5" s="10">
        <v>26049</v>
      </c>
      <c r="O5" s="2">
        <v>1.01</v>
      </c>
      <c r="P5" s="2" t="s">
        <v>1</v>
      </c>
      <c r="Q5" s="3" t="s">
        <v>69</v>
      </c>
    </row>
    <row r="6" spans="2:17" x14ac:dyDescent="0.25">
      <c r="B6" s="2" t="s">
        <v>2</v>
      </c>
      <c r="C6" s="2" t="s">
        <v>28</v>
      </c>
      <c r="D6" s="3" t="str">
        <f>_xlfn.UNICHAR(9801)</f>
        <v>♉</v>
      </c>
      <c r="E6" s="4" t="s">
        <v>31</v>
      </c>
      <c r="F6" s="4" t="s">
        <v>32</v>
      </c>
      <c r="O6" s="2">
        <v>1.2</v>
      </c>
      <c r="P6" s="2" t="s">
        <v>2</v>
      </c>
      <c r="Q6" s="3" t="s">
        <v>70</v>
      </c>
    </row>
    <row r="7" spans="2:17" x14ac:dyDescent="0.25">
      <c r="B7" s="2" t="s">
        <v>3</v>
      </c>
      <c r="C7" s="2" t="s">
        <v>18</v>
      </c>
      <c r="D7" s="3" t="str">
        <f>_xlfn.UNICHAR(9802)</f>
        <v>♊</v>
      </c>
      <c r="E7" s="4" t="s">
        <v>33</v>
      </c>
      <c r="F7" s="4" t="s">
        <v>34</v>
      </c>
      <c r="H7" s="3" t="str" cm="1">
        <f t="array" ref="H7">INDEX(sign,_xlfn.IFNA(MATCH(1,(dob&gt;=DATEVALUE(start&amp;", "&amp;YEAR(dob)))*(dob&lt;=DATEVALUE(end&amp;", "&amp;YEAR(dob))),0),10))</f>
        <v>Taurus</v>
      </c>
      <c r="M7" s="3" t="str">
        <f>VLOOKUP(--TEXT(dob,"m.dd"),{1.01,"Capricorn";1.2,"Aquarius";2.19,"Pisces";3.21,"Aries";4.2,"Taurus";5.21,"Gemini";6.21,"Cancer";7.23,"Leo";8.23,"Virgo";9.23,"Libra";10.23,"Scorpio";11.22,"Sagittarius";12.22,"Capricorn"},2,1)</f>
        <v>Taurus</v>
      </c>
      <c r="O7" s="2">
        <v>2.19</v>
      </c>
      <c r="P7" s="2" t="s">
        <v>3</v>
      </c>
      <c r="Q7" s="3" t="s">
        <v>71</v>
      </c>
    </row>
    <row r="8" spans="2:17" x14ac:dyDescent="0.25">
      <c r="B8" s="2" t="s">
        <v>4</v>
      </c>
      <c r="C8" s="2" t="s">
        <v>19</v>
      </c>
      <c r="D8" s="3" t="str">
        <f>_xlfn.UNICHAR(9803)</f>
        <v>♋</v>
      </c>
      <c r="E8" s="4" t="s">
        <v>35</v>
      </c>
      <c r="F8" s="4" t="s">
        <v>36</v>
      </c>
      <c r="H8" s="12" t="str" cm="1">
        <f t="array" ref="H8">INDEX(symbol,_xlfn.IFNA(MATCH(1,(dob&gt;=DATEVALUE(start&amp;", "&amp;YEAR(dob)))*(dob&lt;=DATEVALUE(end&amp;", "&amp;YEAR(dob))),0),10))</f>
        <v>♉</v>
      </c>
      <c r="M8" s="12" t="str">
        <f>VLOOKUP(--TEXT(dob,"m.dd"),{1.01,"Capricorn","♑";1.2,"Aquarius","♒";2.19,"Pisces","♓";3.21,"Aries","♈";4.2,"Taurus","♉";5.21,"Gemini","♊";6.21,"Cancer","♋";7.23,"Leo","♌";8.23,"Virgo","♍";9.23,"Libra","♎";10.23,"Scorpio","♏";11.22,"Sagittarius","♐";12.22,"Capricorn","♑"},3,1)</f>
        <v>♉</v>
      </c>
      <c r="O8" s="2">
        <v>3.21</v>
      </c>
      <c r="P8" s="2" t="s">
        <v>4</v>
      </c>
      <c r="Q8" s="3" t="s">
        <v>60</v>
      </c>
    </row>
    <row r="9" spans="2:17" x14ac:dyDescent="0.25">
      <c r="B9" s="2" t="s">
        <v>5</v>
      </c>
      <c r="C9" s="2" t="s">
        <v>20</v>
      </c>
      <c r="D9" s="3" t="str">
        <f>_xlfn.UNICHAR(9804)</f>
        <v>♌</v>
      </c>
      <c r="E9" s="4" t="s">
        <v>37</v>
      </c>
      <c r="F9" s="4" t="s">
        <v>38</v>
      </c>
      <c r="H9" s="13"/>
      <c r="M9" s="13"/>
      <c r="O9" s="2">
        <v>4.2</v>
      </c>
      <c r="P9" s="2" t="s">
        <v>5</v>
      </c>
      <c r="Q9" s="3" t="s">
        <v>61</v>
      </c>
    </row>
    <row r="10" spans="2:17" x14ac:dyDescent="0.25">
      <c r="B10" s="2" t="s">
        <v>6</v>
      </c>
      <c r="C10" s="2" t="s">
        <v>21</v>
      </c>
      <c r="D10" s="3" t="str">
        <f>_xlfn.UNICHAR(9805)</f>
        <v>♍</v>
      </c>
      <c r="E10" s="4" t="s">
        <v>39</v>
      </c>
      <c r="F10" s="4" t="s">
        <v>40</v>
      </c>
      <c r="H10" s="14"/>
      <c r="M10" s="14"/>
      <c r="O10" s="2">
        <v>5.21</v>
      </c>
      <c r="P10" s="2" t="s">
        <v>6</v>
      </c>
      <c r="Q10" s="3" t="s">
        <v>62</v>
      </c>
    </row>
    <row r="11" spans="2:17" x14ac:dyDescent="0.25">
      <c r="B11" s="2" t="s">
        <v>7</v>
      </c>
      <c r="C11" s="2" t="s">
        <v>22</v>
      </c>
      <c r="D11" s="3" t="str">
        <f>_xlfn.UNICHAR(9806)</f>
        <v>♎</v>
      </c>
      <c r="E11" s="4" t="s">
        <v>41</v>
      </c>
      <c r="F11" s="4" t="s">
        <v>42</v>
      </c>
      <c r="O11" s="2">
        <v>6.21</v>
      </c>
      <c r="P11" s="2" t="s">
        <v>7</v>
      </c>
      <c r="Q11" s="3" t="s">
        <v>63</v>
      </c>
    </row>
    <row r="12" spans="2:17" x14ac:dyDescent="0.25">
      <c r="B12" s="2" t="s">
        <v>8</v>
      </c>
      <c r="C12" s="2" t="s">
        <v>23</v>
      </c>
      <c r="D12" s="3" t="str">
        <f>_xlfn.UNICHAR(9807)</f>
        <v>♏</v>
      </c>
      <c r="E12" s="4" t="s">
        <v>43</v>
      </c>
      <c r="F12" s="4" t="s">
        <v>44</v>
      </c>
      <c r="H12" s="9" t="s">
        <v>55</v>
      </c>
      <c r="O12" s="2">
        <v>7.23</v>
      </c>
      <c r="P12" s="2" t="s">
        <v>8</v>
      </c>
      <c r="Q12" s="3" t="s">
        <v>64</v>
      </c>
    </row>
    <row r="13" spans="2:17" x14ac:dyDescent="0.25">
      <c r="B13" s="2" t="s">
        <v>9</v>
      </c>
      <c r="C13" s="2" t="s">
        <v>24</v>
      </c>
      <c r="D13" s="3" t="str">
        <f>_xlfn.UNICHAR(9808)</f>
        <v>♐</v>
      </c>
      <c r="E13" s="4" t="s">
        <v>45</v>
      </c>
      <c r="F13" s="4" t="s">
        <v>46</v>
      </c>
      <c r="H13" s="9" t="s">
        <v>56</v>
      </c>
      <c r="O13" s="2">
        <v>8.23</v>
      </c>
      <c r="P13" s="2" t="s">
        <v>9</v>
      </c>
      <c r="Q13" s="3" t="s">
        <v>65</v>
      </c>
    </row>
    <row r="14" spans="2:17" x14ac:dyDescent="0.25">
      <c r="B14" s="2" t="s">
        <v>10</v>
      </c>
      <c r="C14" s="2" t="s">
        <v>25</v>
      </c>
      <c r="D14" s="3" t="str">
        <f>_xlfn.UNICHAR(9809)</f>
        <v>♑</v>
      </c>
      <c r="E14" s="4" t="s">
        <v>47</v>
      </c>
      <c r="F14" s="4" t="s">
        <v>48</v>
      </c>
      <c r="H14" s="9" t="s">
        <v>57</v>
      </c>
      <c r="O14" s="2">
        <v>9.23</v>
      </c>
      <c r="P14" s="2" t="s">
        <v>10</v>
      </c>
      <c r="Q14" s="3" t="s">
        <v>66</v>
      </c>
    </row>
    <row r="15" spans="2:17" x14ac:dyDescent="0.25">
      <c r="B15" s="2" t="s">
        <v>11</v>
      </c>
      <c r="C15" s="2" t="s">
        <v>26</v>
      </c>
      <c r="D15" s="3" t="str">
        <f>_xlfn.UNICHAR(9810)</f>
        <v>♒</v>
      </c>
      <c r="E15" s="4" t="s">
        <v>49</v>
      </c>
      <c r="F15" s="4" t="s">
        <v>50</v>
      </c>
      <c r="H15" s="9" t="s">
        <v>73</v>
      </c>
      <c r="O15" s="2">
        <v>10.23</v>
      </c>
      <c r="P15" s="2" t="s">
        <v>11</v>
      </c>
      <c r="Q15" s="3" t="s">
        <v>67</v>
      </c>
    </row>
    <row r="16" spans="2:17" x14ac:dyDescent="0.25">
      <c r="B16" s="2" t="s">
        <v>12</v>
      </c>
      <c r="C16" s="2" t="s">
        <v>27</v>
      </c>
      <c r="D16" s="3" t="str">
        <f>_xlfn.UNICHAR(9811)</f>
        <v>♓</v>
      </c>
      <c r="E16" s="4" t="s">
        <v>51</v>
      </c>
      <c r="F16" s="4" t="s">
        <v>52</v>
      </c>
      <c r="H16" s="9" t="s">
        <v>58</v>
      </c>
      <c r="O16" s="2">
        <v>11.22</v>
      </c>
      <c r="P16" s="2" t="s">
        <v>12</v>
      </c>
      <c r="Q16" s="3" t="s">
        <v>68</v>
      </c>
    </row>
    <row r="17" spans="2:17" x14ac:dyDescent="0.25">
      <c r="O17" s="2">
        <v>12.22</v>
      </c>
      <c r="P17" s="2" t="s">
        <v>10</v>
      </c>
      <c r="Q17" s="3" t="s">
        <v>69</v>
      </c>
    </row>
    <row r="22" spans="2:17" x14ac:dyDescent="0.25">
      <c r="B22" s="11" t="s">
        <v>72</v>
      </c>
    </row>
  </sheetData>
  <mergeCells count="2">
    <mergeCell ref="H8:H10"/>
    <mergeCell ref="M8:M10"/>
  </mergeCells>
  <conditionalFormatting sqref="E5:F16">
    <cfRule type="expression" dxfId="0" priority="3">
      <formula>E5&lt;&gt;#REF!</formula>
    </cfRule>
  </conditionalFormatting>
  <hyperlinks>
    <hyperlink ref="B22" r:id="rId1" xr:uid="{F30AC51C-91D3-45B5-BC74-80AE40D64585}"/>
  </hyperlinks>
  <pageMargins left="0.7" right="0.7" top="0.75" bottom="0.75" header="0.3" footer="0.3"/>
  <pageSetup orientation="portrait" horizontalDpi="200" verticalDpi="20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5</vt:i4>
      </vt:variant>
    </vt:vector>
  </HeadingPairs>
  <TitlesOfParts>
    <vt:vector size="6" baseType="lpstr">
      <vt:lpstr>Sheet1</vt:lpstr>
      <vt:lpstr>dob</vt:lpstr>
      <vt:lpstr>end</vt:lpstr>
      <vt:lpstr>sign</vt:lpstr>
      <vt:lpstr>start</vt:lpstr>
      <vt:lpstr>symbol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kazan</dc:creator>
  <cp:lastModifiedBy>kazan</cp:lastModifiedBy>
  <dcterms:created xsi:type="dcterms:W3CDTF">2021-02-23T20:01:40Z</dcterms:created>
  <dcterms:modified xsi:type="dcterms:W3CDTF">2021-04-29T17:26:39Z</dcterms:modified>
</cp:coreProperties>
</file>