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lookup\XLOOKUP approximate match with multiple criteria\"/>
    </mc:Choice>
  </mc:AlternateContent>
  <xr:revisionPtr revIDLastSave="0" documentId="13_ncr:1_{638B7CC9-C24A-4685-B3B8-A9DBAB9338E9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1" r:id="rId1"/>
    <sheet name="Sheet2" sheetId="5" r:id="rId2"/>
    <sheet name="Sheet3" sheetId="2" r:id="rId3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" i="5" l="1" a="1"/>
  <c r="Q8" i="5"/>
  <c r="G8" i="5" a="1"/>
  <c r="G8" i="5"/>
  <c r="D16" i="5"/>
  <c r="D15" i="5"/>
  <c r="D14" i="5"/>
  <c r="D13" i="5"/>
  <c r="D12" i="5"/>
  <c r="D11" i="5"/>
  <c r="D10" i="5"/>
  <c r="D9" i="5"/>
  <c r="D11" i="1"/>
  <c r="G8" i="1" a="1"/>
  <c r="G8" i="1"/>
  <c r="D9" i="1"/>
  <c r="D10" i="1"/>
  <c r="D12" i="1"/>
  <c r="F5" i="2"/>
  <c r="D16" i="1"/>
  <c r="D14" i="1"/>
  <c r="D15" i="1"/>
  <c r="D1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<sst xmlns="http://schemas.openxmlformats.org/spreadsheetml/2006/main" count="58" uniqueCount="13">
  <si>
    <t>Service</t>
  </si>
  <si>
    <t>Weight</t>
  </si>
  <si>
    <t>Cost</t>
  </si>
  <si>
    <t>2-Day Air</t>
  </si>
  <si>
    <t>Overnight</t>
  </si>
  <si>
    <t>Ground</t>
  </si>
  <si>
    <t>XLOOKUP approximate match with multiple criteria - IF solution</t>
  </si>
  <si>
    <t>XLOOKUP basic approximate match</t>
  </si>
  <si>
    <t>XLOOKUP approximate match with multiple criteria - FILTER solution</t>
  </si>
  <si>
    <t>LET option</t>
  </si>
  <si>
    <t>Read full article here</t>
  </si>
  <si>
    <t>IF solution</t>
  </si>
  <si>
    <t>FILTER solution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</si>
</sst>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8" formatCode="&quot;$&quot;#,##0.00_);[Red]\(&quot;$&quot;#,##0.00\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4659260841701"/>
      </top>
      <bottom/>
      <diagonal/>
    </border>
    <border>
      <left style="thin">
        <color theme="0" tint="-0.249977111117893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1" xfId="0" applyBorder="1"/>
    <xf numFmtId="0" fontId="0" fillId="3" borderId="1" xfId="0" applyFill="1" applyBorder="1"/>
    <xf numFmtId="8" fontId="0" fillId="0" borderId="1" xfId="0" applyNumberFormat="1" applyBorder="1"/>
    <xf numFmtId="0" fontId="1" fillId="0" borderId="0" xfId="0" applyFont="1"/>
    <xf numFmtId="0" fontId="2" fillId="0" borderId="0" xfId="0" applyFont="1"/>
    <xf numFmtId="0" fontId="3" fillId="0" borderId="0" xfId="1"/>
    <xf numFmtId="8" fontId="0" fillId="0" borderId="2" xfId="0" applyNumberFormat="1" applyBorder="1"/>
    <xf numFmtId="0" fontId="0" fillId="0" borderId="3" xfId="0" applyBorder="1"/>
    <xf numFmtId="8" fontId="0" fillId="0" borderId="4" xfId="0" applyNumberFormat="1" applyBorder="1"/>
    <xf numFmtId="0" fontId="0" fillId="0" borderId="5" xfId="0" applyBorder="1"/>
    <xf numFmtId="8" fontId="0" fillId="0" borderId="6" xfId="0" applyNumberFormat="1" applyBorder="1"/>
    <xf numFmtId="0" fontId="0" fillId="0" borderId="7" xfId="0" applyBorder="1"/>
    <xf numFmtId="0" fontId="0" fillId="2" borderId="8" xfId="0" applyFill="1" applyBorder="1"/>
    <xf numFmtId="0" fontId="0" fillId="2" borderId="9" xfId="0" applyFill="1" applyBorder="1"/>
    <xf numFmtId="0" fontId="0" fillId="2" borderId="9" xfId="0" applyFont="1" applyFill="1" applyBorder="1"/>
    <xf numFmtId="0" fontId="0" fillId="2" borderId="8" xfId="0" applyFont="1" applyFill="1" applyBorder="1"/>
    <xf numFmtId="0" fontId="0" fillId="0" borderId="7" xfId="0" applyFont="1" applyBorder="1"/>
    <xf numFmtId="8" fontId="0" fillId="0" borderId="6" xfId="0" applyNumberFormat="1" applyFont="1" applyBorder="1"/>
    <xf numFmtId="0" fontId="0" fillId="0" borderId="5" xfId="0" applyFont="1" applyBorder="1"/>
    <xf numFmtId="8" fontId="0" fillId="0" borderId="4" xfId="0" applyNumberFormat="1" applyFont="1" applyBorder="1"/>
    <xf numFmtId="0" fontId="0" fillId="0" borderId="3" xfId="0" applyFont="1" applyBorder="1"/>
    <xf numFmtId="8" fontId="0" fillId="0" borderId="2" xfId="0" applyNumberFormat="1" applyFont="1" applyBorder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A70EA7E-2483-25FD-5503-2B14F9CD17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08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788383-EE3E-3E7F-93FA-9058E175E1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08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CCB5F94-4BE4-9375-D66F-A4EC5F2CE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0825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xlookup-approximate-match-with-multiple-criteria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xlookup-approximate-match-with-multiple-criteria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xlookup-approximate-match-with-multiple-criteri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1"/>
  <dimension ref="B2:K16"/>
  <sheetViews>
    <sheetView showGridLines="0" tabSelected="1" workbookViewId="0">
      <selection activeCell="G8" sqref="G8"/>
    </sheetView>
  </sheetViews>
  <sheetFormatPr defaultRowHeight="15" x14ac:dyDescent="0.25"/>
  <cols>
    <col min="2" max="2" width="11.7109375" customWidth="1"/>
    <col min="3" max="3" width="9.5703125" customWidth="1"/>
    <col min="5" max="5" width="11.140625" customWidth="1"/>
    <col min="7" max="7" width="11.7109375" customWidth="1"/>
  </cols>
  <sheetData>
    <row r="2" spans="2:11" x14ac:dyDescent="0.25">
      <c r="B2" s="4" t="s">
        <v>6</v>
      </c>
    </row>
    <row r="4" spans="2:11" x14ac:dyDescent="0.25">
      <c r="B4" s="15" t="s">
        <v>0</v>
      </c>
      <c r="C4" s="15" t="s">
        <v>1</v>
      </c>
      <c r="D4" s="16" t="s">
        <v>2</v>
      </c>
    </row>
    <row r="5" spans="2:11" x14ac:dyDescent="0.25">
      <c r="B5" s="17" t="s">
        <v>5</v>
      </c>
      <c r="C5" s="17">
        <v>1</v>
      </c>
      <c r="D5" s="18">
        <v>9</v>
      </c>
    </row>
    <row r="6" spans="2:11" x14ac:dyDescent="0.25">
      <c r="B6" s="19" t="s">
        <v>5</v>
      </c>
      <c r="C6" s="19">
        <v>16</v>
      </c>
      <c r="D6" s="20">
        <v>12</v>
      </c>
      <c r="F6" s="2" t="s">
        <v>0</v>
      </c>
      <c r="G6" s="1" t="s">
        <v>3</v>
      </c>
      <c r="K6" s="6" t="s">
        <v>10</v>
      </c>
    </row>
    <row r="7" spans="2:11" x14ac:dyDescent="0.25">
      <c r="B7" s="19" t="s">
        <v>5</v>
      </c>
      <c r="C7" s="19">
        <v>60</v>
      </c>
      <c r="D7" s="20">
        <v>18</v>
      </c>
      <c r="F7" s="2" t="s">
        <v>1</v>
      </c>
      <c r="G7" s="1">
        <v>72</v>
      </c>
    </row>
    <row r="8" spans="2:11" x14ac:dyDescent="0.25">
      <c r="B8" s="19" t="s">
        <v>5</v>
      </c>
      <c r="C8" s="19">
        <v>120</v>
      </c>
      <c r="D8" s="20">
        <v>24</v>
      </c>
      <c r="F8" s="2" t="s">
        <v>2</v>
      </c>
      <c r="G8" s="3" cm="1">
        <f t="array" ref="G8">_xlfn.XLOOKUP(G7,IF(B5:B16=G6,C5:C16),D5:D16,,-1)</f>
        <v>45</v>
      </c>
    </row>
    <row r="9" spans="2:11" x14ac:dyDescent="0.25">
      <c r="B9" s="19" t="s">
        <v>3</v>
      </c>
      <c r="C9" s="19">
        <v>1</v>
      </c>
      <c r="D9" s="20">
        <f>D5*2.5</f>
        <v>22.5</v>
      </c>
    </row>
    <row r="10" spans="2:11" x14ac:dyDescent="0.25">
      <c r="B10" s="19" t="s">
        <v>3</v>
      </c>
      <c r="C10" s="19">
        <v>16</v>
      </c>
      <c r="D10" s="20">
        <f>D6*2.5</f>
        <v>30</v>
      </c>
      <c r="K10" t="s">
        <v>11</v>
      </c>
    </row>
    <row r="11" spans="2:11" x14ac:dyDescent="0.25">
      <c r="B11" s="19" t="s">
        <v>3</v>
      </c>
      <c r="C11" s="19">
        <v>60</v>
      </c>
      <c r="D11" s="20">
        <f>D7*2.5</f>
        <v>45</v>
      </c>
      <c r="F11" s="5"/>
      <c r="K11" s="6" t="s">
        <v>12</v>
      </c>
    </row>
    <row r="12" spans="2:11" x14ac:dyDescent="0.25">
      <c r="B12" s="19" t="s">
        <v>3</v>
      </c>
      <c r="C12" s="19">
        <v>120</v>
      </c>
      <c r="D12" s="20">
        <f>D8*2.5</f>
        <v>60</v>
      </c>
      <c r="K12" s="6" t="s">
        <v>7</v>
      </c>
    </row>
    <row r="13" spans="2:11" x14ac:dyDescent="0.25">
      <c r="B13" s="19" t="s">
        <v>4</v>
      </c>
      <c r="C13" s="19">
        <v>1</v>
      </c>
      <c r="D13" s="20">
        <f>D5*3</f>
        <v>27</v>
      </c>
    </row>
    <row r="14" spans="2:11" x14ac:dyDescent="0.25">
      <c r="B14" s="19" t="s">
        <v>4</v>
      </c>
      <c r="C14" s="19">
        <v>16</v>
      </c>
      <c r="D14" s="20">
        <f t="shared" ref="D14:D16" si="0">D6*3</f>
        <v>36</v>
      </c>
    </row>
    <row r="15" spans="2:11" x14ac:dyDescent="0.25">
      <c r="B15" s="19" t="s">
        <v>4</v>
      </c>
      <c r="C15" s="19">
        <v>60</v>
      </c>
      <c r="D15" s="20">
        <f t="shared" si="0"/>
        <v>54</v>
      </c>
    </row>
    <row r="16" spans="2:11" x14ac:dyDescent="0.25">
      <c r="B16" s="21" t="s">
        <v>4</v>
      </c>
      <c r="C16" s="21">
        <v>120</v>
      </c>
      <c r="D16" s="22">
        <f t="shared" si="0"/>
        <v>72</v>
      </c>
    </row>
  </sheetData>
  <dataValidations count="1">
    <dataValidation type="list" allowBlank="1" showInputMessage="1" showErrorMessage="1" sqref="G6" xr:uid="{742DFA45-0032-4330-A5E9-A625025DE29B}">
      <formula1>"Ground, 2-Day Air, Overnight"</formula1>
    </dataValidation>
  </dataValidations>
  <hyperlinks>
    <hyperlink ref="K6" r:id="rId1" xr:uid="{52D29805-2704-4461-8AD6-775F58575B37}"/>
    <hyperlink ref="K11" location="'Sheet2'!$G$8" display="FILTER solution" xr:uid="{80F8389C-6F44-4D6A-A42C-EFA5B1C3C514}"/>
    <hyperlink ref="K12" location="'Sheet3'!$F$5" display="XLOOKUP basic approximate match" xr:uid="{F99E80F7-AC33-40CE-9721-7F1AF46604FE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4E728-E8C2-4A33-8C0C-BFC6FF483772}">
  <sheetPr codeName="Sheet2"/>
  <dimension ref="B2:Q16"/>
  <sheetViews>
    <sheetView showGridLines="0" workbookViewId="0">
      <selection activeCell="G8" sqref="G8"/>
    </sheetView>
  </sheetViews>
  <sheetFormatPr defaultRowHeight="15" x14ac:dyDescent="0.25"/>
  <cols>
    <col min="2" max="2" width="11.7109375" customWidth="1"/>
    <col min="3" max="3" width="9.5703125" customWidth="1"/>
    <col min="5" max="5" width="11.140625" customWidth="1"/>
    <col min="7" max="7" width="11.7109375" customWidth="1"/>
  </cols>
  <sheetData>
    <row r="2" spans="2:17" x14ac:dyDescent="0.25">
      <c r="B2" s="4" t="s">
        <v>8</v>
      </c>
    </row>
    <row r="4" spans="2:17" x14ac:dyDescent="0.25">
      <c r="B4" s="15" t="s">
        <v>0</v>
      </c>
      <c r="C4" s="15" t="s">
        <v>1</v>
      </c>
      <c r="D4" s="16" t="s">
        <v>2</v>
      </c>
      <c r="Q4" t="s">
        <v>9</v>
      </c>
    </row>
    <row r="5" spans="2:17" x14ac:dyDescent="0.25">
      <c r="B5" s="17" t="s">
        <v>5</v>
      </c>
      <c r="C5" s="17">
        <v>1</v>
      </c>
      <c r="D5" s="18">
        <v>9</v>
      </c>
    </row>
    <row r="6" spans="2:17" x14ac:dyDescent="0.25">
      <c r="B6" s="19" t="s">
        <v>5</v>
      </c>
      <c r="C6" s="19">
        <v>16</v>
      </c>
      <c r="D6" s="20">
        <v>12</v>
      </c>
      <c r="F6" s="2" t="s">
        <v>0</v>
      </c>
      <c r="G6" s="1" t="s">
        <v>3</v>
      </c>
      <c r="K6" s="6" t="s">
        <v>10</v>
      </c>
    </row>
    <row r="7" spans="2:17" x14ac:dyDescent="0.25">
      <c r="B7" s="19" t="s">
        <v>5</v>
      </c>
      <c r="C7" s="19">
        <v>60</v>
      </c>
      <c r="D7" s="20">
        <v>18</v>
      </c>
      <c r="F7" s="2" t="s">
        <v>1</v>
      </c>
      <c r="G7" s="1">
        <v>72.5</v>
      </c>
    </row>
    <row r="8" spans="2:17" x14ac:dyDescent="0.25">
      <c r="B8" s="19" t="s">
        <v>5</v>
      </c>
      <c r="C8" s="19">
        <v>120</v>
      </c>
      <c r="D8" s="20">
        <v>24</v>
      </c>
      <c r="F8" s="2" t="s">
        <v>2</v>
      </c>
      <c r="G8" s="3" cm="1">
        <f t="array" ref="G8">_xlfn.XLOOKUP(G7,_xlfn._xlws.FILTER(C5:C16,B5:B16=G6),_xlfn._xlws.FILTER(D5:D16,B5:B16=G6),,-1)</f>
        <v>45</v>
      </c>
      <c r="Q8" cm="1">
        <f t="array" ref="Q8">_xlfn.LET(
    _xlpm.match,B5:B16=G6,
    _xlfn.XLOOKUP(G7,_xlfn._xlws.FILTER(C5:C16,_xlpm.match), _xlfn._xlws.FILTER(D5:D16,_xlpm.match),, -1)
)</f>
        <v>45</v>
      </c>
    </row>
    <row r="9" spans="2:17" x14ac:dyDescent="0.25">
      <c r="B9" s="19" t="s">
        <v>3</v>
      </c>
      <c r="C9" s="19">
        <v>1</v>
      </c>
      <c r="D9" s="20">
        <f>D5*2.5</f>
        <v>22.5</v>
      </c>
    </row>
    <row r="10" spans="2:17" x14ac:dyDescent="0.25">
      <c r="B10" s="19" t="s">
        <v>3</v>
      </c>
      <c r="C10" s="19">
        <v>16</v>
      </c>
      <c r="D10" s="20">
        <f>D6*2.5</f>
        <v>30</v>
      </c>
      <c r="K10" s="6" t="s">
        <v>11</v>
      </c>
    </row>
    <row r="11" spans="2:17" x14ac:dyDescent="0.25">
      <c r="B11" s="19" t="s">
        <v>3</v>
      </c>
      <c r="C11" s="19">
        <v>60</v>
      </c>
      <c r="D11" s="20">
        <f>D7*2.5</f>
        <v>45</v>
      </c>
      <c r="F11" s="5"/>
      <c r="K11" t="s">
        <v>12</v>
      </c>
    </row>
    <row r="12" spans="2:17" x14ac:dyDescent="0.25">
      <c r="B12" s="19" t="s">
        <v>3</v>
      </c>
      <c r="C12" s="19">
        <v>120</v>
      </c>
      <c r="D12" s="20">
        <f>D8*2.5</f>
        <v>60</v>
      </c>
      <c r="K12" s="6" t="s">
        <v>7</v>
      </c>
    </row>
    <row r="13" spans="2:17" x14ac:dyDescent="0.25">
      <c r="B13" s="19" t="s">
        <v>4</v>
      </c>
      <c r="C13" s="19">
        <v>1</v>
      </c>
      <c r="D13" s="20">
        <f>D5*3</f>
        <v>27</v>
      </c>
    </row>
    <row r="14" spans="2:17" x14ac:dyDescent="0.25">
      <c r="B14" s="19" t="s">
        <v>4</v>
      </c>
      <c r="C14" s="19">
        <v>16</v>
      </c>
      <c r="D14" s="20">
        <f t="shared" ref="D14:D16" si="0">D6*3</f>
        <v>36</v>
      </c>
    </row>
    <row r="15" spans="2:17" x14ac:dyDescent="0.25">
      <c r="B15" s="19" t="s">
        <v>4</v>
      </c>
      <c r="C15" s="19">
        <v>60</v>
      </c>
      <c r="D15" s="20">
        <f t="shared" si="0"/>
        <v>54</v>
      </c>
    </row>
    <row r="16" spans="2:17" x14ac:dyDescent="0.25">
      <c r="B16" s="21" t="s">
        <v>4</v>
      </c>
      <c r="C16" s="21">
        <v>120</v>
      </c>
      <c r="D16" s="22">
        <f t="shared" si="0"/>
        <v>72</v>
      </c>
    </row>
  </sheetData>
  <dataValidations count="1">
    <dataValidation type="list" allowBlank="1" showInputMessage="1" showErrorMessage="1" sqref="G6" xr:uid="{CA3428D3-FDC9-4220-B10F-C76E0DDCB23A}">
      <formula1>"Ground, 2-Day Air, Overnight"</formula1>
    </dataValidation>
  </dataValidations>
  <hyperlinks>
    <hyperlink ref="K6" r:id="rId1" xr:uid="{F80413AE-AF14-415F-BF74-A22982D12D7A}"/>
    <hyperlink ref="K10" location="'Sheet1'!$G$8" display="IF solution" xr:uid="{8540AEE2-E7C8-4F3A-BE97-A41C39740D11}"/>
    <hyperlink ref="K12" location="'Sheet3'!$F$5" display="XLOOKUP basic approximate match" xr:uid="{49C51BBA-8B8E-475D-80DA-42A7C1D09553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77A6C-41B0-4E07-A7B2-1C2A62BC8D98}">
  <sheetPr codeName="Sheet3"/>
  <dimension ref="B2:K12"/>
  <sheetViews>
    <sheetView showGridLines="0" workbookViewId="0">
      <selection activeCell="F5" sqref="F5"/>
    </sheetView>
  </sheetViews>
  <sheetFormatPr defaultRowHeight="15" x14ac:dyDescent="0.25"/>
  <cols>
    <col min="2" max="2" width="11.7109375" customWidth="1"/>
    <col min="3" max="3" width="9.5703125" customWidth="1"/>
    <col min="5" max="5" width="11.140625" customWidth="1"/>
    <col min="7" max="7" width="11.7109375" customWidth="1"/>
  </cols>
  <sheetData>
    <row r="2" spans="2:11" x14ac:dyDescent="0.25">
      <c r="B2" s="4" t="s">
        <v>7</v>
      </c>
    </row>
    <row r="4" spans="2:11" x14ac:dyDescent="0.25">
      <c r="B4" s="14" t="s">
        <v>1</v>
      </c>
      <c r="C4" s="13" t="s">
        <v>2</v>
      </c>
      <c r="E4" s="2" t="s">
        <v>1</v>
      </c>
      <c r="F4" s="1">
        <v>72</v>
      </c>
    </row>
    <row r="5" spans="2:11" x14ac:dyDescent="0.25">
      <c r="B5" s="12">
        <v>1</v>
      </c>
      <c r="C5" s="11">
        <v>9</v>
      </c>
      <c r="E5" s="2" t="s">
        <v>2</v>
      </c>
      <c r="F5" s="3">
        <f>_xlfn.XLOOKUP(F4,B5:B8,C5:C8,,-1)</f>
        <v>18</v>
      </c>
    </row>
    <row r="6" spans="2:11" x14ac:dyDescent="0.25">
      <c r="B6" s="10">
        <v>16</v>
      </c>
      <c r="C6" s="9">
        <v>12</v>
      </c>
      <c r="K6" s="6" t="s">
        <v>10</v>
      </c>
    </row>
    <row r="7" spans="2:11" x14ac:dyDescent="0.25">
      <c r="B7" s="10">
        <v>60</v>
      </c>
      <c r="C7" s="9">
        <v>18</v>
      </c>
    </row>
    <row r="8" spans="2:11" x14ac:dyDescent="0.25">
      <c r="B8" s="8">
        <v>120</v>
      </c>
      <c r="C8" s="7">
        <v>24</v>
      </c>
      <c r="E8" s="5"/>
    </row>
    <row r="10" spans="2:11" x14ac:dyDescent="0.25">
      <c r="K10" s="6" t="s">
        <v>11</v>
      </c>
    </row>
    <row r="11" spans="2:11" x14ac:dyDescent="0.25">
      <c r="K11" s="6" t="s">
        <v>12</v>
      </c>
    </row>
    <row r="12" spans="2:11" x14ac:dyDescent="0.25">
      <c r="K12" t="s">
        <v>7</v>
      </c>
    </row>
  </sheetData>
  <hyperlinks>
    <hyperlink ref="K6" r:id="rId1" xr:uid="{3636A987-3147-417D-9AB8-4CD39CC1C166}"/>
    <hyperlink ref="K10" location="'Sheet1'!$G$8" display="IF solution" xr:uid="{A873F120-4E2B-424B-8467-9B427F860535}"/>
    <hyperlink ref="K11" location="'Sheet2'!$G$8" display="FILTER solution" xr:uid="{16FAF968-607D-4157-B369-02F4BD96EAD4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</cp:lastModifiedBy>
  <dcterms:created xsi:type="dcterms:W3CDTF">2018-05-01T18:36:50Z</dcterms:created>
  <dcterms:modified xsi:type="dcterms:W3CDTF">2026-03-19T23:14:38Z</dcterms:modified>
</cp:coreProperties>
</file>