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financial\simple investing worksheet\"/>
    </mc:Choice>
  </mc:AlternateContent>
  <xr:revisionPtr revIDLastSave="0" documentId="13_ncr:1_{78CD2C8B-4B78-4910-AAAF-B9BDECC48D6C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16" i="1" s="1"/>
  <c r="C13" i="1"/>
  <c r="C12" i="1"/>
  <c r="C9" i="1"/>
  <c r="E5" i="1" s="1" a="1"/>
  <c r="E5" i="1" s="1"/>
  <c r="W5" i="1" s="1" a="1"/>
  <c r="W5" i="1" s="1"/>
  <c r="C8" i="1"/>
  <c r="C7" i="1"/>
  <c r="F5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6" i="1"/>
  <c r="G5" i="1"/>
  <c r="K14" i="1" l="1"/>
  <c r="K12" i="1"/>
  <c r="I5" i="1"/>
  <c r="K11" i="1"/>
  <c r="K6" i="1"/>
  <c r="K20" i="1"/>
  <c r="K5" i="1"/>
  <c r="K52" i="1"/>
  <c r="K17" i="1"/>
  <c r="K9" i="1"/>
  <c r="K8" i="1"/>
  <c r="K7" i="1"/>
  <c r="K40" i="1"/>
  <c r="K28" i="1"/>
  <c r="K16" i="1"/>
  <c r="K53" i="1"/>
  <c r="K41" i="1"/>
  <c r="K29" i="1"/>
  <c r="K76" i="1"/>
  <c r="K64" i="1"/>
  <c r="K75" i="1"/>
  <c r="K63" i="1"/>
  <c r="K51" i="1"/>
  <c r="K39" i="1"/>
  <c r="K27" i="1"/>
  <c r="K15" i="1"/>
  <c r="K65" i="1"/>
  <c r="K74" i="1"/>
  <c r="K62" i="1"/>
  <c r="K50" i="1"/>
  <c r="K38" i="1"/>
  <c r="K26" i="1"/>
  <c r="K73" i="1"/>
  <c r="K61" i="1"/>
  <c r="K49" i="1"/>
  <c r="K37" i="1"/>
  <c r="K25" i="1"/>
  <c r="K13" i="1"/>
  <c r="K60" i="1"/>
  <c r="K36" i="1"/>
  <c r="K71" i="1"/>
  <c r="K47" i="1"/>
  <c r="K35" i="1"/>
  <c r="K70" i="1"/>
  <c r="K58" i="1"/>
  <c r="K46" i="1"/>
  <c r="K34" i="1"/>
  <c r="K22" i="1"/>
  <c r="K10" i="1"/>
  <c r="K72" i="1"/>
  <c r="K48" i="1"/>
  <c r="K24" i="1"/>
  <c r="K59" i="1"/>
  <c r="K23" i="1"/>
  <c r="K69" i="1"/>
  <c r="K57" i="1"/>
  <c r="K45" i="1"/>
  <c r="K33" i="1"/>
  <c r="K21" i="1"/>
  <c r="K68" i="1"/>
  <c r="K56" i="1"/>
  <c r="K44" i="1"/>
  <c r="K32" i="1"/>
  <c r="K67" i="1"/>
  <c r="K55" i="1"/>
  <c r="K43" i="1"/>
  <c r="K31" i="1"/>
  <c r="K19" i="1"/>
  <c r="H5" i="1"/>
  <c r="J5" i="1" s="1"/>
  <c r="F6" i="1" s="1"/>
  <c r="I6" i="1" s="1"/>
  <c r="K66" i="1"/>
  <c r="K54" i="1"/>
  <c r="K42" i="1"/>
  <c r="K30" i="1"/>
  <c r="K18" i="1"/>
  <c r="C14" i="1" l="1"/>
  <c r="H6" i="1"/>
  <c r="J6" i="1" s="1"/>
  <c r="F7" i="1" s="1"/>
  <c r="I7" i="1" l="1"/>
  <c r="H7" i="1"/>
  <c r="J7" i="1" s="1"/>
  <c r="F8" i="1" s="1"/>
  <c r="H8" i="1" s="1"/>
  <c r="I8" i="1" l="1"/>
  <c r="J8" i="1" s="1"/>
  <c r="F9" i="1" s="1"/>
  <c r="I9" i="1" l="1"/>
  <c r="H9" i="1"/>
  <c r="J9" i="1" s="1"/>
  <c r="F10" i="1" s="1"/>
  <c r="I10" i="1" l="1"/>
  <c r="H10" i="1"/>
  <c r="J10" i="1" s="1"/>
  <c r="F11" i="1" s="1"/>
  <c r="H11" i="1" l="1"/>
  <c r="I11" i="1"/>
  <c r="J11" i="1" l="1"/>
  <c r="F12" i="1" s="1"/>
  <c r="I12" i="1" l="1"/>
  <c r="H12" i="1"/>
  <c r="J12" i="1" s="1"/>
  <c r="F13" i="1" s="1"/>
  <c r="H13" i="1" l="1"/>
  <c r="I13" i="1"/>
  <c r="J13" i="1" s="1"/>
  <c r="F14" i="1" s="1"/>
  <c r="H14" i="1" l="1"/>
  <c r="I14" i="1"/>
  <c r="J14" i="1" l="1"/>
  <c r="F15" i="1" s="1"/>
  <c r="I15" i="1" s="1"/>
  <c r="H15" i="1" l="1"/>
  <c r="J15" i="1" s="1"/>
  <c r="F16" i="1" s="1"/>
  <c r="H16" i="1"/>
  <c r="I16" i="1"/>
  <c r="J16" i="1"/>
  <c r="F17" i="1" s="1"/>
  <c r="H17" i="1" l="1"/>
  <c r="I17" i="1"/>
  <c r="J17" i="1" l="1"/>
  <c r="F18" i="1" s="1"/>
  <c r="H18" i="1" s="1"/>
  <c r="I18" i="1" l="1"/>
  <c r="J18" i="1"/>
  <c r="F19" i="1" s="1"/>
  <c r="I19" i="1" l="1"/>
  <c r="H19" i="1"/>
  <c r="J19" i="1" s="1"/>
  <c r="F20" i="1" s="1"/>
  <c r="H20" i="1" l="1"/>
  <c r="I20" i="1"/>
  <c r="J20" i="1" s="1"/>
  <c r="F21" i="1" s="1"/>
  <c r="H21" i="1" l="1"/>
  <c r="I21" i="1"/>
  <c r="J21" i="1" l="1"/>
  <c r="F22" i="1" s="1"/>
  <c r="H22" i="1"/>
  <c r="I22" i="1"/>
  <c r="J22" i="1" l="1"/>
  <c r="F23" i="1" s="1"/>
  <c r="I23" i="1" l="1"/>
  <c r="H23" i="1"/>
  <c r="J23" i="1" l="1"/>
  <c r="F24" i="1" s="1"/>
  <c r="H24" i="1"/>
  <c r="I24" i="1"/>
  <c r="J24" i="1" l="1"/>
  <c r="F25" i="1" s="1"/>
  <c r="H25" i="1"/>
  <c r="I25" i="1"/>
  <c r="J25" i="1" s="1"/>
  <c r="F26" i="1" s="1"/>
  <c r="I26" i="1" l="1"/>
  <c r="H26" i="1"/>
  <c r="J26" i="1" s="1"/>
  <c r="F27" i="1" s="1"/>
  <c r="H27" i="1" l="1"/>
  <c r="I27" i="1"/>
  <c r="J27" i="1" s="1"/>
  <c r="F28" i="1" s="1"/>
  <c r="H28" i="1" l="1"/>
  <c r="I28" i="1"/>
  <c r="J28" i="1" l="1"/>
  <c r="F29" i="1" s="1"/>
  <c r="I29" i="1" l="1"/>
  <c r="H29" i="1"/>
  <c r="J29" i="1" l="1"/>
  <c r="F30" i="1" s="1"/>
  <c r="H30" i="1" l="1"/>
  <c r="I30" i="1"/>
  <c r="J30" i="1"/>
  <c r="F31" i="1" s="1"/>
  <c r="I31" i="1" l="1"/>
  <c r="H31" i="1"/>
  <c r="J31" i="1"/>
  <c r="F32" i="1" s="1"/>
  <c r="I32" i="1" l="1"/>
  <c r="H32" i="1"/>
  <c r="J32" i="1" s="1"/>
  <c r="F33" i="1" s="1"/>
  <c r="H33" i="1" l="1"/>
  <c r="I33" i="1"/>
  <c r="J33" i="1" s="1"/>
  <c r="F34" i="1" s="1"/>
  <c r="I34" i="1" l="1"/>
  <c r="H34" i="1"/>
  <c r="J34" i="1" s="1"/>
  <c r="F35" i="1" s="1"/>
  <c r="I35" i="1" l="1"/>
  <c r="H35" i="1"/>
  <c r="J35" i="1" s="1"/>
  <c r="F36" i="1" s="1"/>
  <c r="H36" i="1" l="1"/>
  <c r="I36" i="1"/>
  <c r="J36" i="1" s="1"/>
  <c r="F37" i="1" s="1"/>
  <c r="H37" i="1" l="1"/>
  <c r="I37" i="1"/>
  <c r="J37" i="1" s="1"/>
  <c r="F38" i="1" s="1"/>
  <c r="H38" i="1" l="1"/>
  <c r="I38" i="1"/>
  <c r="J38" i="1" s="1"/>
  <c r="F39" i="1" s="1"/>
  <c r="H39" i="1" l="1"/>
  <c r="I39" i="1"/>
  <c r="J39" i="1" s="1"/>
  <c r="F40" i="1" s="1"/>
  <c r="I40" i="1" l="1"/>
  <c r="H40" i="1"/>
  <c r="J40" i="1" s="1"/>
  <c r="F41" i="1" s="1"/>
  <c r="I41" i="1" l="1"/>
  <c r="H41" i="1"/>
  <c r="J41" i="1"/>
  <c r="F42" i="1" s="1"/>
  <c r="H42" i="1" l="1"/>
  <c r="I42" i="1"/>
  <c r="J42" i="1" l="1"/>
  <c r="F43" i="1" s="1"/>
  <c r="H43" i="1" l="1"/>
  <c r="I43" i="1"/>
  <c r="J43" i="1" s="1"/>
  <c r="F44" i="1" s="1"/>
  <c r="H44" i="1" l="1"/>
  <c r="I44" i="1"/>
  <c r="J44" i="1" s="1"/>
  <c r="F45" i="1" s="1"/>
  <c r="H45" i="1" l="1"/>
  <c r="I45" i="1"/>
  <c r="J45" i="1" s="1"/>
  <c r="F46" i="1" s="1"/>
  <c r="I46" i="1" l="1"/>
  <c r="H46" i="1"/>
  <c r="J46" i="1"/>
  <c r="F47" i="1" s="1"/>
  <c r="I47" i="1" l="1"/>
  <c r="H47" i="1"/>
  <c r="J47" i="1"/>
  <c r="F48" i="1" s="1"/>
  <c r="I48" i="1" l="1"/>
  <c r="H48" i="1"/>
  <c r="J48" i="1" s="1"/>
  <c r="F49" i="1" s="1"/>
  <c r="H49" i="1" l="1"/>
  <c r="I49" i="1"/>
  <c r="J49" i="1" s="1"/>
  <c r="F50" i="1" s="1"/>
  <c r="I50" i="1" l="1"/>
  <c r="H50" i="1"/>
  <c r="J50" i="1" s="1"/>
  <c r="F51" i="1" s="1"/>
  <c r="I51" i="1" l="1"/>
  <c r="H51" i="1"/>
  <c r="J51" i="1" l="1"/>
  <c r="F52" i="1" s="1"/>
  <c r="H52" i="1" l="1"/>
  <c r="I52" i="1"/>
  <c r="J52" i="1" l="1"/>
  <c r="F53" i="1" s="1"/>
  <c r="I53" i="1" l="1"/>
  <c r="H53" i="1"/>
  <c r="J53" i="1" s="1"/>
  <c r="F54" i="1" s="1"/>
  <c r="I54" i="1" l="1"/>
  <c r="H54" i="1"/>
  <c r="J54" i="1" s="1"/>
  <c r="F55" i="1" s="1"/>
  <c r="I55" i="1" l="1"/>
  <c r="H55" i="1"/>
  <c r="J55" i="1" l="1"/>
  <c r="F56" i="1" s="1"/>
  <c r="H56" i="1" l="1"/>
  <c r="I56" i="1"/>
  <c r="J56" i="1" s="1"/>
  <c r="F57" i="1" s="1"/>
  <c r="H57" i="1" l="1"/>
  <c r="I57" i="1"/>
  <c r="J57" i="1" s="1"/>
  <c r="F58" i="1" s="1"/>
  <c r="I58" i="1" l="1"/>
  <c r="H58" i="1"/>
  <c r="J58" i="1" l="1"/>
  <c r="F59" i="1" s="1"/>
  <c r="H59" i="1" l="1"/>
  <c r="I59" i="1"/>
  <c r="J59" i="1" s="1"/>
  <c r="F60" i="1" s="1"/>
  <c r="I60" i="1" l="1"/>
  <c r="H60" i="1"/>
  <c r="J60" i="1" l="1"/>
  <c r="F61" i="1" s="1"/>
  <c r="I61" i="1" l="1"/>
  <c r="H61" i="1"/>
  <c r="J61" i="1" s="1"/>
  <c r="F62" i="1" s="1"/>
  <c r="I62" i="1" l="1"/>
  <c r="H62" i="1"/>
  <c r="J62" i="1" s="1"/>
  <c r="F63" i="1" s="1"/>
  <c r="I63" i="1" l="1"/>
  <c r="H63" i="1"/>
  <c r="J63" i="1" s="1"/>
  <c r="F64" i="1" s="1"/>
  <c r="I64" i="1" l="1"/>
  <c r="H64" i="1"/>
  <c r="J64" i="1" s="1"/>
  <c r="F65" i="1" s="1"/>
  <c r="I65" i="1" l="1"/>
  <c r="H65" i="1"/>
  <c r="J65" i="1" l="1"/>
  <c r="F66" i="1" s="1"/>
  <c r="I66" i="1" l="1"/>
  <c r="H66" i="1"/>
  <c r="J66" i="1" s="1"/>
  <c r="F67" i="1" s="1"/>
  <c r="H67" i="1" l="1"/>
  <c r="I67" i="1"/>
  <c r="J67" i="1"/>
  <c r="F68" i="1" s="1"/>
  <c r="H68" i="1" l="1"/>
  <c r="I68" i="1"/>
  <c r="J68" i="1"/>
  <c r="F69" i="1" s="1"/>
  <c r="H69" i="1" l="1"/>
  <c r="I69" i="1"/>
  <c r="J69" i="1" l="1"/>
  <c r="F70" i="1" s="1"/>
  <c r="H70" i="1" s="1"/>
  <c r="I70" i="1"/>
  <c r="J70" i="1" l="1"/>
  <c r="F71" i="1" s="1"/>
  <c r="I71" i="1"/>
  <c r="H71" i="1"/>
  <c r="J71" i="1" l="1"/>
  <c r="F72" i="1" s="1"/>
  <c r="I72" i="1"/>
  <c r="H72" i="1"/>
  <c r="J72" i="1" l="1"/>
  <c r="F73" i="1" s="1"/>
  <c r="I73" i="1" l="1"/>
  <c r="H73" i="1"/>
  <c r="J73" i="1" s="1"/>
  <c r="F74" i="1" s="1"/>
  <c r="H74" i="1" l="1"/>
  <c r="I74" i="1"/>
  <c r="J74" i="1"/>
  <c r="F75" i="1" s="1"/>
  <c r="I75" i="1" l="1"/>
  <c r="H75" i="1"/>
  <c r="J75" i="1" s="1"/>
  <c r="F76" i="1" s="1"/>
  <c r="I76" i="1" l="1"/>
  <c r="H76" i="1"/>
  <c r="J7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<sst xmlns="http://schemas.openxmlformats.org/spreadsheetml/2006/main" count="23" uniqueCount="22">
  <si>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Quarterly Deposit</t>
  </si>
  <si>
    <t>Quarterly Growth Rate</t>
  </si>
  <si>
    <t>Quarterly Distribution Rate</t>
  </si>
  <si>
    <t>Assumptions</t>
  </si>
  <si>
    <t>Quarter</t>
  </si>
  <si>
    <t>Start Balance</t>
  </si>
  <si>
    <t>Growth</t>
  </si>
  <si>
    <t>End Balance</t>
  </si>
  <si>
    <t>Distribution</t>
  </si>
  <si>
    <t>Starting Balance</t>
  </si>
  <si>
    <t>Deposit</t>
  </si>
  <si>
    <t>Input</t>
  </si>
  <si>
    <t>Total Deposits</t>
  </si>
  <si>
    <t>Simple investing worksheet</t>
  </si>
  <si>
    <t>Calculation check</t>
  </si>
  <si>
    <t>Results</t>
  </si>
  <si>
    <t>Output</t>
  </si>
  <si>
    <t>Term in Quarters</t>
  </si>
  <si>
    <t>Year</t>
  </si>
  <si>
    <t>Ending Balance</t>
  </si>
  <si>
    <t>Total Gain</t>
  </si>
  <si>
    <t>Read complete article here.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</si>
</sst>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1" xfId="0" applyBorder="1"/>
    <xf numFmtId="164" fontId="0" fillId="0" borderId="1" xfId="0" applyNumberFormat="1" applyBorder="1"/>
    <xf numFmtId="10" fontId="0" fillId="0" borderId="1" xfId="0" applyNumberFormat="1" applyBorder="1"/>
    <xf numFmtId="0" fontId="0" fillId="2" borderId="1" xfId="0" applyFill="1" applyBorder="1"/>
    <xf numFmtId="8" fontId="0" fillId="0" borderId="1" xfId="0" applyNumberFormat="1" applyBorder="1"/>
    <xf numFmtId="0" fontId="0" fillId="3" borderId="1" xfId="0" applyFill="1" applyBorder="1"/>
    <xf numFmtId="9" fontId="0" fillId="0" borderId="0" xfId="0" applyNumberFormat="1"/>
    <xf numFmtId="0" fontId="0" fillId="0" borderId="0" xfId="0" applyAlignment="1">
      <alignment horizontal="left" indent="1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The Power of Compound Growth Over 18 Years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Sheet1!$J$4</c:f>
              <c:strCache>
                <c:ptCount val="1"/>
                <c:pt idx="0">
                  <c:v>End Balance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Sheet1!$W$5:$W$76</c:f>
              <c:numCache>
                <c:formatCode>General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12</c:v>
                </c:pt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17</c:v>
                </c:pt>
                <c:pt idx="65">
                  <c:v>17</c:v>
                </c:pt>
                <c:pt idx="66">
                  <c:v>17</c:v>
                </c:pt>
                <c:pt idx="67">
                  <c:v>17</c:v>
                </c:pt>
                <c:pt idx="68">
                  <c:v>18</c:v>
                </c:pt>
                <c:pt idx="69">
                  <c:v>18</c:v>
                </c:pt>
                <c:pt idx="70">
                  <c:v>18</c:v>
                </c:pt>
                <c:pt idx="71">
                  <c:v>18</c:v>
                </c:pt>
              </c:numCache>
            </c:numRef>
          </c:cat>
          <c:val>
            <c:numRef>
              <c:f>Sheet1!$J$5:$J$76</c:f>
              <c:numCache>
                <c:formatCode>"$"#,##0.00</c:formatCode>
                <c:ptCount val="72"/>
                <c:pt idx="0">
                  <c:v>100</c:v>
                </c:pt>
                <c:pt idx="1">
                  <c:v>201.25</c:v>
                </c:pt>
                <c:pt idx="2">
                  <c:v>303.765625</c:v>
                </c:pt>
                <c:pt idx="3">
                  <c:v>407.56269531250001</c:v>
                </c:pt>
                <c:pt idx="4">
                  <c:v>512.6572290039062</c:v>
                </c:pt>
                <c:pt idx="5">
                  <c:v>619.06544436645504</c:v>
                </c:pt>
                <c:pt idx="6">
                  <c:v>726.80376242103569</c:v>
                </c:pt>
                <c:pt idx="7">
                  <c:v>835.88880945129858</c:v>
                </c:pt>
                <c:pt idx="8">
                  <c:v>946.33741956943982</c:v>
                </c:pt>
                <c:pt idx="9">
                  <c:v>1058.1666373140579</c:v>
                </c:pt>
                <c:pt idx="10">
                  <c:v>1171.3937202804836</c:v>
                </c:pt>
                <c:pt idx="11">
                  <c:v>1286.0361417839897</c:v>
                </c:pt>
                <c:pt idx="12">
                  <c:v>1402.1115935562896</c:v>
                </c:pt>
                <c:pt idx="13">
                  <c:v>1519.6379884757432</c:v>
                </c:pt>
                <c:pt idx="14">
                  <c:v>1638.6334633316899</c:v>
                </c:pt>
                <c:pt idx="15">
                  <c:v>1759.1163816233361</c:v>
                </c:pt>
                <c:pt idx="16">
                  <c:v>1881.1053363936278</c:v>
                </c:pt>
                <c:pt idx="17">
                  <c:v>2004.6191530985482</c:v>
                </c:pt>
                <c:pt idx="18">
                  <c:v>2129.6768925122797</c:v>
                </c:pt>
                <c:pt idx="19">
                  <c:v>2256.2978536686833</c:v>
                </c:pt>
                <c:pt idx="20">
                  <c:v>2384.5015768395415</c:v>
                </c:pt>
                <c:pt idx="21">
                  <c:v>2514.3078465500357</c:v>
                </c:pt>
                <c:pt idx="22">
                  <c:v>2645.7366946319112</c:v>
                </c:pt>
                <c:pt idx="23">
                  <c:v>2778.8084033148098</c:v>
                </c:pt>
                <c:pt idx="24">
                  <c:v>2913.5435083562447</c:v>
                </c:pt>
                <c:pt idx="25">
                  <c:v>3049.9628022106981</c:v>
                </c:pt>
                <c:pt idx="26">
                  <c:v>3188.0873372383317</c:v>
                </c:pt>
                <c:pt idx="27">
                  <c:v>3327.9384289538111</c:v>
                </c:pt>
                <c:pt idx="28">
                  <c:v>3469.5376593157339</c:v>
                </c:pt>
                <c:pt idx="29">
                  <c:v>3612.9068800571808</c:v>
                </c:pt>
                <c:pt idx="30">
                  <c:v>3758.0682160578958</c:v>
                </c:pt>
                <c:pt idx="31">
                  <c:v>3905.0440687586197</c:v>
                </c:pt>
                <c:pt idx="32">
                  <c:v>4053.8571196181024</c:v>
                </c:pt>
                <c:pt idx="33">
                  <c:v>4204.5303336133284</c:v>
                </c:pt>
                <c:pt idx="34">
                  <c:v>4357.0869627834954</c:v>
                </c:pt>
                <c:pt idx="35">
                  <c:v>4511.5505498182893</c:v>
                </c:pt>
                <c:pt idx="36">
                  <c:v>4667.9449316910177</c:v>
                </c:pt>
                <c:pt idx="37">
                  <c:v>4826.2942433371554</c:v>
                </c:pt>
                <c:pt idx="38">
                  <c:v>4986.6229213788702</c:v>
                </c:pt>
                <c:pt idx="39">
                  <c:v>5148.9557078961061</c:v>
                </c:pt>
                <c:pt idx="40">
                  <c:v>5313.3176542448073</c:v>
                </c:pt>
                <c:pt idx="41">
                  <c:v>5479.7341249228666</c:v>
                </c:pt>
                <c:pt idx="42">
                  <c:v>5648.230801484402</c:v>
                </c:pt>
                <c:pt idx="43">
                  <c:v>5818.8336865029569</c:v>
                </c:pt>
                <c:pt idx="44">
                  <c:v>5991.5691075842433</c:v>
                </c:pt>
                <c:pt idx="45">
                  <c:v>6166.4637214290469</c:v>
                </c:pt>
                <c:pt idx="46">
                  <c:v>6343.5445179469107</c:v>
                </c:pt>
                <c:pt idx="47">
                  <c:v>6522.8388244212474</c:v>
                </c:pt>
                <c:pt idx="48">
                  <c:v>6704.3743097265124</c:v>
                </c:pt>
                <c:pt idx="49">
                  <c:v>6888.1789885980934</c:v>
                </c:pt>
                <c:pt idx="50">
                  <c:v>7074.2812259555694</c:v>
                </c:pt>
                <c:pt idx="51">
                  <c:v>7262.709741280014</c:v>
                </c:pt>
                <c:pt idx="52">
                  <c:v>7453.4936130460146</c:v>
                </c:pt>
                <c:pt idx="53">
                  <c:v>7646.6622832090898</c:v>
                </c:pt>
                <c:pt idx="54">
                  <c:v>7842.2455617492033</c:v>
                </c:pt>
                <c:pt idx="55">
                  <c:v>8040.2736312710686</c:v>
                </c:pt>
                <c:pt idx="56">
                  <c:v>8240.7770516619566</c:v>
                </c:pt>
                <c:pt idx="57">
                  <c:v>8443.7867648077317</c:v>
                </c:pt>
                <c:pt idx="58">
                  <c:v>8649.3340993678285</c:v>
                </c:pt>
                <c:pt idx="59">
                  <c:v>8857.4507756099265</c:v>
                </c:pt>
                <c:pt idx="60">
                  <c:v>9068.1689103050503</c:v>
                </c:pt>
                <c:pt idx="61">
                  <c:v>9281.5210216838641</c:v>
                </c:pt>
                <c:pt idx="62">
                  <c:v>9497.5400344549125</c:v>
                </c:pt>
                <c:pt idx="63">
                  <c:v>9716.2592848855984</c:v>
                </c:pt>
                <c:pt idx="64">
                  <c:v>9937.7125259466684</c:v>
                </c:pt>
                <c:pt idx="65">
                  <c:v>10161.933932521002</c:v>
                </c:pt>
                <c:pt idx="66">
                  <c:v>10388.958106677515</c:v>
                </c:pt>
                <c:pt idx="67">
                  <c:v>10618.820083010984</c:v>
                </c:pt>
                <c:pt idx="68">
                  <c:v>10851.555334048622</c:v>
                </c:pt>
                <c:pt idx="69">
                  <c:v>11087.19977572423</c:v>
                </c:pt>
                <c:pt idx="70">
                  <c:v>11325.789772920783</c:v>
                </c:pt>
                <c:pt idx="71">
                  <c:v>11567.362145082292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D8-A643-8249-EC3CD7F65E6C}"/>
            </c:ext>
          </c:extLst>
        </c:ser>
        <c:ser>
          <c:idx val="1"/>
          <c:order val="1"/>
          <c:tx>
            <c:strRef>
              <c:f>Sheet1!$K$4</c:f>
              <c:strCache>
                <c:ptCount val="1"/>
                <c:pt idx="0">
                  <c:v>Total Deposits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Sheet1!$W$5:$W$76</c:f>
              <c:numCache>
                <c:formatCode>General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12</c:v>
                </c:pt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17</c:v>
                </c:pt>
                <c:pt idx="65">
                  <c:v>17</c:v>
                </c:pt>
                <c:pt idx="66">
                  <c:v>17</c:v>
                </c:pt>
                <c:pt idx="67">
                  <c:v>17</c:v>
                </c:pt>
                <c:pt idx="68">
                  <c:v>18</c:v>
                </c:pt>
                <c:pt idx="69">
                  <c:v>18</c:v>
                </c:pt>
                <c:pt idx="70">
                  <c:v>18</c:v>
                </c:pt>
                <c:pt idx="71">
                  <c:v>18</c:v>
                </c:pt>
              </c:numCache>
            </c:numRef>
          </c:cat>
          <c:val>
            <c:numRef>
              <c:f>Sheet1!$K$5:$K$76</c:f>
              <c:numCache>
                <c:formatCode>"$"#,##0.00</c:formatCode>
                <c:ptCount val="72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  <c:pt idx="41">
                  <c:v>4200</c:v>
                </c:pt>
                <c:pt idx="42">
                  <c:v>4300</c:v>
                </c:pt>
                <c:pt idx="43">
                  <c:v>4400</c:v>
                </c:pt>
                <c:pt idx="44">
                  <c:v>4500</c:v>
                </c:pt>
                <c:pt idx="45">
                  <c:v>4600</c:v>
                </c:pt>
                <c:pt idx="46">
                  <c:v>4700</c:v>
                </c:pt>
                <c:pt idx="47">
                  <c:v>4800</c:v>
                </c:pt>
                <c:pt idx="48">
                  <c:v>4900</c:v>
                </c:pt>
                <c:pt idx="49">
                  <c:v>5000</c:v>
                </c:pt>
                <c:pt idx="50">
                  <c:v>5100</c:v>
                </c:pt>
                <c:pt idx="51">
                  <c:v>5200</c:v>
                </c:pt>
                <c:pt idx="52">
                  <c:v>5300</c:v>
                </c:pt>
                <c:pt idx="53">
                  <c:v>5400</c:v>
                </c:pt>
                <c:pt idx="54">
                  <c:v>5500</c:v>
                </c:pt>
                <c:pt idx="55">
                  <c:v>5600</c:v>
                </c:pt>
                <c:pt idx="56">
                  <c:v>5700</c:v>
                </c:pt>
                <c:pt idx="57">
                  <c:v>5800</c:v>
                </c:pt>
                <c:pt idx="58">
                  <c:v>5900</c:v>
                </c:pt>
                <c:pt idx="59">
                  <c:v>6000</c:v>
                </c:pt>
                <c:pt idx="60">
                  <c:v>6100</c:v>
                </c:pt>
                <c:pt idx="61">
                  <c:v>6200</c:v>
                </c:pt>
                <c:pt idx="62">
                  <c:v>6300</c:v>
                </c:pt>
                <c:pt idx="63">
                  <c:v>6400</c:v>
                </c:pt>
                <c:pt idx="64">
                  <c:v>6500</c:v>
                </c:pt>
                <c:pt idx="65">
                  <c:v>6600</c:v>
                </c:pt>
                <c:pt idx="66">
                  <c:v>6700</c:v>
                </c:pt>
                <c:pt idx="67">
                  <c:v>6800</c:v>
                </c:pt>
                <c:pt idx="68">
                  <c:v>6900</c:v>
                </c:pt>
                <c:pt idx="69">
                  <c:v>7000</c:v>
                </c:pt>
                <c:pt idx="70">
                  <c:v>7100</c:v>
                </c:pt>
                <c:pt idx="71">
                  <c:v>7200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D8-A643-8249-EC3CD7F65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9227632"/>
        <c:axId val="1267084944"/>
      </c:lineChart>
      <c:catAx>
        <c:axId val="125922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08494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26708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9227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exceljet.net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44450</xdr:colOff>
      <xdr:row>2</xdr:row>
      <xdr:rowOff>152400</xdr:rowOff>
    </xdr:from>
    <xdr:to>
      <xdr:col>21</xdr:col>
      <xdr:colOff>12700</xdr:colOff>
      <xdr:row>21</xdr:row>
      <xdr:rowOff>148590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A54EB5-A36E-3249-0CF4-B3F0F1EC3F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1628775</xdr:colOff>
      <xdr:row>19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C01B3F-8C01-496D-94A6-3A60D3A77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34290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imple-investing-workshe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W76"/>
  <sheetViews>
    <sheetView showGridLines="0" tabSelected="1" workbookViewId="0">
      <selection activeCell="C6" sqref="C6"/>
    </sheetView>
  </sheetViews>
  <sheetFormatPr defaultColWidth="8.85546875" defaultRowHeight="15" x14ac:dyDescent="0.25"/>
  <cols>
    <col min="1" max="1" width="6.7109375" customWidth="1"/>
    <col min="2" max="2" width="25" customWidth="1"/>
    <col min="3" max="3" width="10.7109375" bestFit="1" customWidth="1"/>
    <col min="4" max="4" width="6.7109375" customWidth="1"/>
    <col min="5" max="5" width="7.28515625" customWidth="1"/>
    <col min="6" max="6" width="12.85546875" customWidth="1"/>
    <col min="7" max="8" width="10.7109375" customWidth="1"/>
    <col min="9" max="10" width="12.85546875" customWidth="1"/>
    <col min="11" max="11" width="13.5703125" customWidth="1"/>
  </cols>
  <sheetData>
    <row r="2" spans="2:23" x14ac:dyDescent="0.25">
      <c r="B2" s="1" t="s">
        <v>13</v>
      </c>
    </row>
    <row r="4" spans="2:23" x14ac:dyDescent="0.25">
      <c r="B4" s="5" t="s">
        <v>3</v>
      </c>
      <c r="C4" s="5" t="s">
        <v>11</v>
      </c>
      <c r="E4" s="5" t="s">
        <v>4</v>
      </c>
      <c r="F4" s="5" t="s">
        <v>5</v>
      </c>
      <c r="G4" s="5" t="s">
        <v>10</v>
      </c>
      <c r="H4" s="5" t="s">
        <v>6</v>
      </c>
      <c r="I4" s="5" t="s">
        <v>8</v>
      </c>
      <c r="J4" s="5" t="s">
        <v>7</v>
      </c>
      <c r="K4" s="5" t="s">
        <v>12</v>
      </c>
      <c r="W4" s="5" t="s">
        <v>18</v>
      </c>
    </row>
    <row r="5" spans="2:23" x14ac:dyDescent="0.25">
      <c r="B5" s="2" t="s">
        <v>9</v>
      </c>
      <c r="C5" s="2">
        <v>0</v>
      </c>
      <c r="E5" s="2" cm="1">
        <f t="array" ref="E5:E76">_xlfn.SEQUENCE(C9)</f>
        <v>1</v>
      </c>
      <c r="F5" s="3">
        <f>C5</f>
        <v>0</v>
      </c>
      <c r="G5" s="3">
        <f>$C$6</f>
        <v>100</v>
      </c>
      <c r="H5" s="3">
        <f>F5*$C$7</f>
        <v>0</v>
      </c>
      <c r="I5" s="3">
        <f>F5*$C$8</f>
        <v>0</v>
      </c>
      <c r="J5" s="3">
        <f t="shared" ref="J5:J36" si="0">SUM(F5:I5)</f>
        <v>100</v>
      </c>
      <c r="K5" s="3">
        <f>SUM($G$5:G5)</f>
        <v>100</v>
      </c>
      <c r="W5" s="2" cm="1">
        <f t="array" ref="W5:W76">CEILING(_xlfn.ANCHORARRAY(E5)/4,1)</f>
        <v>1</v>
      </c>
    </row>
    <row r="6" spans="2:23" x14ac:dyDescent="0.25">
      <c r="B6" s="2" t="s">
        <v>0</v>
      </c>
      <c r="C6" s="2">
        <v>100</v>
      </c>
      <c r="E6" s="2">
        <v>2</v>
      </c>
      <c r="F6" s="3">
        <f>J5</f>
        <v>100</v>
      </c>
      <c r="G6" s="3">
        <f>$C$6</f>
        <v>100</v>
      </c>
      <c r="H6" s="3">
        <f>F6*$C$7</f>
        <v>0.75</v>
      </c>
      <c r="I6" s="3">
        <f>F6*$C$8</f>
        <v>0.5</v>
      </c>
      <c r="J6" s="3">
        <f t="shared" si="0"/>
        <v>201.25</v>
      </c>
      <c r="K6" s="3">
        <f>SUM($G$5:G6)</f>
        <v>200</v>
      </c>
      <c r="W6" s="2">
        <v>1</v>
      </c>
    </row>
    <row r="7" spans="2:23" x14ac:dyDescent="0.25">
      <c r="B7" s="2" t="s">
        <v>1</v>
      </c>
      <c r="C7" s="4">
        <f>3%/4</f>
        <v>7.4999999999999997E-3</v>
      </c>
      <c r="E7" s="2">
        <v>3</v>
      </c>
      <c r="F7" s="3">
        <f t="shared" ref="F7:F70" si="1">J6</f>
        <v>201.25</v>
      </c>
      <c r="G7" s="3">
        <f t="shared" ref="G7:G70" si="2">$C$6</f>
        <v>100</v>
      </c>
      <c r="H7" s="3">
        <f t="shared" ref="H7:H70" si="3">F7*$C$7</f>
        <v>1.5093749999999999</v>
      </c>
      <c r="I7" s="3">
        <f t="shared" ref="I7:I70" si="4">F7*$C$8</f>
        <v>1.0062500000000001</v>
      </c>
      <c r="J7" s="3">
        <f t="shared" si="0"/>
        <v>303.765625</v>
      </c>
      <c r="K7" s="3">
        <f>SUM($G$5:G7)</f>
        <v>300</v>
      </c>
      <c r="W7" s="2">
        <v>1</v>
      </c>
    </row>
    <row r="8" spans="2:23" x14ac:dyDescent="0.25">
      <c r="B8" s="2" t="s">
        <v>2</v>
      </c>
      <c r="C8" s="4">
        <f>2%/4</f>
        <v>5.0000000000000001E-3</v>
      </c>
      <c r="E8" s="2">
        <v>4</v>
      </c>
      <c r="F8" s="3">
        <f t="shared" si="1"/>
        <v>303.765625</v>
      </c>
      <c r="G8" s="3">
        <f t="shared" si="2"/>
        <v>100</v>
      </c>
      <c r="H8" s="3">
        <f t="shared" si="3"/>
        <v>2.2782421875000001</v>
      </c>
      <c r="I8" s="3">
        <f t="shared" si="4"/>
        <v>1.518828125</v>
      </c>
      <c r="J8" s="3">
        <f t="shared" si="0"/>
        <v>407.56269531250001</v>
      </c>
      <c r="K8" s="3">
        <f>SUM($G$5:G8)</f>
        <v>400</v>
      </c>
      <c r="W8" s="2">
        <v>1</v>
      </c>
    </row>
    <row r="9" spans="2:23" x14ac:dyDescent="0.25">
      <c r="B9" s="2" t="s">
        <v>17</v>
      </c>
      <c r="C9" s="2">
        <f>18*4</f>
        <v>72</v>
      </c>
      <c r="E9" s="2">
        <v>5</v>
      </c>
      <c r="F9" s="3">
        <f t="shared" si="1"/>
        <v>407.56269531250001</v>
      </c>
      <c r="G9" s="3">
        <f t="shared" si="2"/>
        <v>100</v>
      </c>
      <c r="H9" s="3">
        <f t="shared" si="3"/>
        <v>3.0567202148437498</v>
      </c>
      <c r="I9" s="3">
        <f t="shared" si="4"/>
        <v>2.0378134765625</v>
      </c>
      <c r="J9" s="3">
        <f t="shared" si="0"/>
        <v>512.6572290039062</v>
      </c>
      <c r="K9" s="3">
        <f>SUM($G$5:G9)</f>
        <v>500</v>
      </c>
      <c r="W9" s="2">
        <v>2</v>
      </c>
    </row>
    <row r="10" spans="2:23" x14ac:dyDescent="0.25">
      <c r="E10" s="2">
        <v>6</v>
      </c>
      <c r="F10" s="3">
        <f t="shared" si="1"/>
        <v>512.6572290039062</v>
      </c>
      <c r="G10" s="3">
        <f t="shared" si="2"/>
        <v>100</v>
      </c>
      <c r="H10" s="3">
        <f t="shared" si="3"/>
        <v>3.8449292175292964</v>
      </c>
      <c r="I10" s="3">
        <f t="shared" si="4"/>
        <v>2.5632861450195312</v>
      </c>
      <c r="J10" s="3">
        <f t="shared" si="0"/>
        <v>619.06544436645504</v>
      </c>
      <c r="K10" s="3">
        <f>SUM($G$5:G10)</f>
        <v>600</v>
      </c>
      <c r="W10" s="2">
        <v>2</v>
      </c>
    </row>
    <row r="11" spans="2:23" x14ac:dyDescent="0.25">
      <c r="B11" s="7" t="s">
        <v>15</v>
      </c>
      <c r="C11" s="7" t="s">
        <v>16</v>
      </c>
      <c r="E11" s="2">
        <v>7</v>
      </c>
      <c r="F11" s="3">
        <f t="shared" si="1"/>
        <v>619.06544436645504</v>
      </c>
      <c r="G11" s="3">
        <f t="shared" si="2"/>
        <v>100</v>
      </c>
      <c r="H11" s="3">
        <f t="shared" si="3"/>
        <v>4.6429908327484126</v>
      </c>
      <c r="I11" s="3">
        <f t="shared" si="4"/>
        <v>3.0953272218322754</v>
      </c>
      <c r="J11" s="3">
        <f t="shared" si="0"/>
        <v>726.80376242103569</v>
      </c>
      <c r="K11" s="3">
        <f>SUM($G$5:G11)</f>
        <v>700</v>
      </c>
      <c r="W11" s="2">
        <v>2</v>
      </c>
    </row>
    <row r="12" spans="2:23" x14ac:dyDescent="0.25">
      <c r="B12" s="2" t="s">
        <v>12</v>
      </c>
      <c r="C12" s="6">
        <f>SUM(G5:G76)</f>
        <v>7200</v>
      </c>
      <c r="E12" s="2">
        <v>8</v>
      </c>
      <c r="F12" s="3">
        <f t="shared" si="1"/>
        <v>726.80376242103569</v>
      </c>
      <c r="G12" s="3">
        <f t="shared" si="2"/>
        <v>100</v>
      </c>
      <c r="H12" s="3">
        <f t="shared" si="3"/>
        <v>5.4510282181577674</v>
      </c>
      <c r="I12" s="3">
        <f t="shared" si="4"/>
        <v>3.6340188121051784</v>
      </c>
      <c r="J12" s="3">
        <f t="shared" si="0"/>
        <v>835.88880945129858</v>
      </c>
      <c r="K12" s="3">
        <f>SUM($G$5:G12)</f>
        <v>800</v>
      </c>
      <c r="W12" s="2">
        <v>2</v>
      </c>
    </row>
    <row r="13" spans="2:23" x14ac:dyDescent="0.25">
      <c r="B13" s="2" t="s">
        <v>19</v>
      </c>
      <c r="C13" s="6">
        <f>J76</f>
        <v>11567.362145082292</v>
      </c>
      <c r="E13" s="2">
        <v>9</v>
      </c>
      <c r="F13" s="3">
        <f t="shared" si="1"/>
        <v>835.88880945129858</v>
      </c>
      <c r="G13" s="3">
        <f t="shared" si="2"/>
        <v>100</v>
      </c>
      <c r="H13" s="3">
        <f t="shared" si="3"/>
        <v>6.2691660708847392</v>
      </c>
      <c r="I13" s="3">
        <f t="shared" si="4"/>
        <v>4.1794440472564931</v>
      </c>
      <c r="J13" s="3">
        <f t="shared" si="0"/>
        <v>946.33741956943982</v>
      </c>
      <c r="K13" s="3">
        <f>SUM($G$5:G13)</f>
        <v>900</v>
      </c>
      <c r="W13" s="2">
        <v>3</v>
      </c>
    </row>
    <row r="14" spans="2:23" x14ac:dyDescent="0.25">
      <c r="B14" s="2" t="s">
        <v>20</v>
      </c>
      <c r="C14" s="6">
        <f>C13-C12</f>
        <v>4367.362145082292</v>
      </c>
      <c r="E14" s="2">
        <v>10</v>
      </c>
      <c r="F14" s="3">
        <f t="shared" si="1"/>
        <v>946.33741956943982</v>
      </c>
      <c r="G14" s="3">
        <f t="shared" si="2"/>
        <v>100</v>
      </c>
      <c r="H14" s="3">
        <f t="shared" si="3"/>
        <v>7.0975306467707986</v>
      </c>
      <c r="I14" s="3">
        <f t="shared" si="4"/>
        <v>4.7316870978471988</v>
      </c>
      <c r="J14" s="3">
        <f t="shared" si="0"/>
        <v>1058.1666373140579</v>
      </c>
      <c r="K14" s="3">
        <f>SUM($G$5:G14)</f>
        <v>1000</v>
      </c>
      <c r="W14" s="2">
        <v>3</v>
      </c>
    </row>
    <row r="15" spans="2:23" x14ac:dyDescent="0.25">
      <c r="E15" s="2">
        <v>11</v>
      </c>
      <c r="F15" s="3">
        <f t="shared" si="1"/>
        <v>1058.1666373140579</v>
      </c>
      <c r="G15" s="3">
        <f t="shared" si="2"/>
        <v>100</v>
      </c>
      <c r="H15" s="3">
        <f t="shared" si="3"/>
        <v>7.9362497798554337</v>
      </c>
      <c r="I15" s="3">
        <f t="shared" si="4"/>
        <v>5.2908331865702891</v>
      </c>
      <c r="J15" s="3">
        <f t="shared" si="0"/>
        <v>1171.3937202804836</v>
      </c>
      <c r="K15" s="3">
        <f>SUM($G$5:G15)</f>
        <v>1100</v>
      </c>
      <c r="W15" s="2">
        <v>3</v>
      </c>
    </row>
    <row r="16" spans="2:23" x14ac:dyDescent="0.25">
      <c r="B16" s="2" t="s">
        <v>14</v>
      </c>
      <c r="C16" s="6">
        <f>FV(C7+C8,C9,-C6,-C5,0)</f>
        <v>11567.362145082274</v>
      </c>
      <c r="D16" s="9" t="str">
        <f>IF(C16=C13,"✓","X")</f>
        <v>✓</v>
      </c>
      <c r="E16" s="2">
        <v>12</v>
      </c>
      <c r="F16" s="3">
        <f t="shared" si="1"/>
        <v>1171.3937202804836</v>
      </c>
      <c r="G16" s="3">
        <f t="shared" si="2"/>
        <v>100</v>
      </c>
      <c r="H16" s="3">
        <f t="shared" si="3"/>
        <v>8.7854529021036267</v>
      </c>
      <c r="I16" s="3">
        <f t="shared" si="4"/>
        <v>5.8569686014024187</v>
      </c>
      <c r="J16" s="3">
        <f t="shared" si="0"/>
        <v>1286.0361417839897</v>
      </c>
      <c r="K16" s="3">
        <f>SUM($G$5:G16)</f>
        <v>1200</v>
      </c>
      <c r="W16" s="2">
        <v>3</v>
      </c>
    </row>
    <row r="17" spans="2:23" x14ac:dyDescent="0.25">
      <c r="E17" s="2">
        <v>13</v>
      </c>
      <c r="F17" s="3">
        <f t="shared" si="1"/>
        <v>1286.0361417839897</v>
      </c>
      <c r="G17" s="3">
        <f t="shared" si="2"/>
        <v>100</v>
      </c>
      <c r="H17" s="3">
        <f t="shared" si="3"/>
        <v>9.6452710633799228</v>
      </c>
      <c r="I17" s="3">
        <f t="shared" si="4"/>
        <v>6.4301807089199485</v>
      </c>
      <c r="J17" s="3">
        <f t="shared" si="0"/>
        <v>1402.1115935562896</v>
      </c>
      <c r="K17" s="3">
        <f>SUM($G$5:G17)</f>
        <v>1300</v>
      </c>
      <c r="W17" s="2">
        <v>4</v>
      </c>
    </row>
    <row r="18" spans="2:23" x14ac:dyDescent="0.25">
      <c r="C18" s="8"/>
      <c r="E18" s="2">
        <v>14</v>
      </c>
      <c r="F18" s="3">
        <f t="shared" si="1"/>
        <v>1402.1115935562896</v>
      </c>
      <c r="G18" s="3">
        <f t="shared" si="2"/>
        <v>100</v>
      </c>
      <c r="H18" s="3">
        <f t="shared" si="3"/>
        <v>10.515836951672171</v>
      </c>
      <c r="I18" s="3">
        <f t="shared" si="4"/>
        <v>7.0105579677814482</v>
      </c>
      <c r="J18" s="3">
        <f t="shared" si="0"/>
        <v>1519.6379884757432</v>
      </c>
      <c r="K18" s="3">
        <f>SUM($G$5:G18)</f>
        <v>1400</v>
      </c>
      <c r="W18" s="2">
        <v>4</v>
      </c>
    </row>
    <row r="19" spans="2:23" x14ac:dyDescent="0.25">
      <c r="E19" s="2">
        <v>15</v>
      </c>
      <c r="F19" s="3">
        <f t="shared" si="1"/>
        <v>1519.6379884757432</v>
      </c>
      <c r="G19" s="3">
        <f t="shared" si="2"/>
        <v>100</v>
      </c>
      <c r="H19" s="3">
        <f t="shared" si="3"/>
        <v>11.397284913568074</v>
      </c>
      <c r="I19" s="3">
        <f t="shared" si="4"/>
        <v>7.598189942378716</v>
      </c>
      <c r="J19" s="3">
        <f t="shared" si="0"/>
        <v>1638.6334633316899</v>
      </c>
      <c r="K19" s="3">
        <f>SUM($G$5:G19)</f>
        <v>1500</v>
      </c>
      <c r="W19" s="2">
        <v>4</v>
      </c>
    </row>
    <row r="20" spans="2:23" x14ac:dyDescent="0.25">
      <c r="E20" s="2">
        <v>16</v>
      </c>
      <c r="F20" s="3">
        <f t="shared" si="1"/>
        <v>1638.6334633316899</v>
      </c>
      <c r="G20" s="3">
        <f t="shared" si="2"/>
        <v>100</v>
      </c>
      <c r="H20" s="3">
        <f t="shared" si="3"/>
        <v>12.289750974987674</v>
      </c>
      <c r="I20" s="3">
        <f t="shared" si="4"/>
        <v>8.1931673166584496</v>
      </c>
      <c r="J20" s="3">
        <f t="shared" si="0"/>
        <v>1759.1163816233361</v>
      </c>
      <c r="K20" s="3">
        <f>SUM($G$5:G20)</f>
        <v>1600</v>
      </c>
      <c r="W20" s="2">
        <v>4</v>
      </c>
    </row>
    <row r="21" spans="2:23" x14ac:dyDescent="0.25">
      <c r="B21" s="10" t="s">
        <v>21</v>
      </c>
      <c r="E21" s="2">
        <v>17</v>
      </c>
      <c r="F21" s="3">
        <f t="shared" si="1"/>
        <v>1759.1163816233361</v>
      </c>
      <c r="G21" s="3">
        <f t="shared" si="2"/>
        <v>100</v>
      </c>
      <c r="H21" s="3">
        <f t="shared" si="3"/>
        <v>13.193372862175019</v>
      </c>
      <c r="I21" s="3">
        <f t="shared" si="4"/>
        <v>8.7955819081166808</v>
      </c>
      <c r="J21" s="3">
        <f t="shared" si="0"/>
        <v>1881.1053363936278</v>
      </c>
      <c r="K21" s="3">
        <f>SUM($G$5:G21)</f>
        <v>1700</v>
      </c>
      <c r="W21" s="2">
        <v>5</v>
      </c>
    </row>
    <row r="22" spans="2:23" x14ac:dyDescent="0.25">
      <c r="E22" s="2">
        <v>18</v>
      </c>
      <c r="F22" s="3">
        <f t="shared" si="1"/>
        <v>1881.1053363936278</v>
      </c>
      <c r="G22" s="3">
        <f t="shared" si="2"/>
        <v>100</v>
      </c>
      <c r="H22" s="3">
        <f t="shared" si="3"/>
        <v>14.108290022952207</v>
      </c>
      <c r="I22" s="3">
        <f t="shared" si="4"/>
        <v>9.4055266819681389</v>
      </c>
      <c r="J22" s="3">
        <f t="shared" si="0"/>
        <v>2004.6191530985482</v>
      </c>
      <c r="K22" s="3">
        <f>SUM($G$5:G22)</f>
        <v>1800</v>
      </c>
      <c r="W22" s="2">
        <v>5</v>
      </c>
    </row>
    <row r="23" spans="2:23" x14ac:dyDescent="0.25">
      <c r="E23" s="2">
        <v>19</v>
      </c>
      <c r="F23" s="3">
        <f t="shared" si="1"/>
        <v>2004.6191530985482</v>
      </c>
      <c r="G23" s="3">
        <f t="shared" si="2"/>
        <v>100</v>
      </c>
      <c r="H23" s="3">
        <f t="shared" si="3"/>
        <v>15.034643648239111</v>
      </c>
      <c r="I23" s="3">
        <f t="shared" si="4"/>
        <v>10.023095765492741</v>
      </c>
      <c r="J23" s="3">
        <f t="shared" si="0"/>
        <v>2129.6768925122797</v>
      </c>
      <c r="K23" s="3">
        <f>SUM($G$5:G23)</f>
        <v>1900</v>
      </c>
      <c r="W23" s="2">
        <v>5</v>
      </c>
    </row>
    <row r="24" spans="2:23" x14ac:dyDescent="0.25">
      <c r="C24" s="8"/>
      <c r="E24" s="2">
        <v>20</v>
      </c>
      <c r="F24" s="3">
        <f t="shared" si="1"/>
        <v>2129.6768925122797</v>
      </c>
      <c r="G24" s="3">
        <f t="shared" si="2"/>
        <v>100</v>
      </c>
      <c r="H24" s="3">
        <f t="shared" si="3"/>
        <v>15.972576693842097</v>
      </c>
      <c r="I24" s="3">
        <f t="shared" si="4"/>
        <v>10.648384462561399</v>
      </c>
      <c r="J24" s="3">
        <f t="shared" si="0"/>
        <v>2256.2978536686833</v>
      </c>
      <c r="K24" s="3">
        <f>SUM($G$5:G24)</f>
        <v>2000</v>
      </c>
      <c r="W24" s="2">
        <v>5</v>
      </c>
    </row>
    <row r="25" spans="2:23" x14ac:dyDescent="0.25">
      <c r="E25" s="2">
        <v>21</v>
      </c>
      <c r="F25" s="3">
        <f t="shared" si="1"/>
        <v>2256.2978536686833</v>
      </c>
      <c r="G25" s="3">
        <f t="shared" si="2"/>
        <v>100</v>
      </c>
      <c r="H25" s="3">
        <f t="shared" si="3"/>
        <v>16.922233902515124</v>
      </c>
      <c r="I25" s="3">
        <f t="shared" si="4"/>
        <v>11.281489268343417</v>
      </c>
      <c r="J25" s="3">
        <f t="shared" si="0"/>
        <v>2384.5015768395415</v>
      </c>
      <c r="K25" s="3">
        <f>SUM($G$5:G25)</f>
        <v>2100</v>
      </c>
      <c r="W25" s="2">
        <v>6</v>
      </c>
    </row>
    <row r="26" spans="2:23" x14ac:dyDescent="0.25">
      <c r="E26" s="2">
        <v>22</v>
      </c>
      <c r="F26" s="3">
        <f t="shared" si="1"/>
        <v>2384.5015768395415</v>
      </c>
      <c r="G26" s="3">
        <f t="shared" si="2"/>
        <v>100</v>
      </c>
      <c r="H26" s="3">
        <f t="shared" si="3"/>
        <v>17.88376182629656</v>
      </c>
      <c r="I26" s="3">
        <f t="shared" si="4"/>
        <v>11.922507884197708</v>
      </c>
      <c r="J26" s="3">
        <f t="shared" si="0"/>
        <v>2514.3078465500357</v>
      </c>
      <c r="K26" s="3">
        <f>SUM($G$5:G26)</f>
        <v>2200</v>
      </c>
      <c r="W26" s="2">
        <v>6</v>
      </c>
    </row>
    <row r="27" spans="2:23" x14ac:dyDescent="0.25">
      <c r="E27" s="2">
        <v>23</v>
      </c>
      <c r="F27" s="3">
        <f t="shared" si="1"/>
        <v>2514.3078465500357</v>
      </c>
      <c r="G27" s="3">
        <f t="shared" si="2"/>
        <v>100</v>
      </c>
      <c r="H27" s="3">
        <f t="shared" si="3"/>
        <v>18.857308849125268</v>
      </c>
      <c r="I27" s="3">
        <f t="shared" si="4"/>
        <v>12.57153923275018</v>
      </c>
      <c r="J27" s="3">
        <f t="shared" si="0"/>
        <v>2645.7366946319112</v>
      </c>
      <c r="K27" s="3">
        <f>SUM($G$5:G27)</f>
        <v>2300</v>
      </c>
      <c r="W27" s="2">
        <v>6</v>
      </c>
    </row>
    <row r="28" spans="2:23" x14ac:dyDescent="0.25">
      <c r="E28" s="2">
        <v>24</v>
      </c>
      <c r="F28" s="3">
        <f t="shared" si="1"/>
        <v>2645.7366946319112</v>
      </c>
      <c r="G28" s="3">
        <f t="shared" si="2"/>
        <v>100</v>
      </c>
      <c r="H28" s="3">
        <f t="shared" si="3"/>
        <v>19.843025209739334</v>
      </c>
      <c r="I28" s="3">
        <f t="shared" si="4"/>
        <v>13.228683473159556</v>
      </c>
      <c r="J28" s="3">
        <f t="shared" si="0"/>
        <v>2778.8084033148098</v>
      </c>
      <c r="K28" s="3">
        <f>SUM($G$5:G28)</f>
        <v>2400</v>
      </c>
      <c r="W28" s="2">
        <v>6</v>
      </c>
    </row>
    <row r="29" spans="2:23" x14ac:dyDescent="0.25">
      <c r="E29" s="2">
        <v>25</v>
      </c>
      <c r="F29" s="3">
        <f t="shared" si="1"/>
        <v>2778.8084033148098</v>
      </c>
      <c r="G29" s="3">
        <f t="shared" si="2"/>
        <v>100</v>
      </c>
      <c r="H29" s="3">
        <f t="shared" si="3"/>
        <v>20.841063024861072</v>
      </c>
      <c r="I29" s="3">
        <f t="shared" si="4"/>
        <v>13.894042016574049</v>
      </c>
      <c r="J29" s="3">
        <f t="shared" si="0"/>
        <v>2913.5435083562447</v>
      </c>
      <c r="K29" s="3">
        <f>SUM($G$5:G29)</f>
        <v>2500</v>
      </c>
      <c r="W29" s="2">
        <v>7</v>
      </c>
    </row>
    <row r="30" spans="2:23" x14ac:dyDescent="0.25">
      <c r="E30" s="2">
        <v>26</v>
      </c>
      <c r="F30" s="3">
        <f t="shared" si="1"/>
        <v>2913.5435083562447</v>
      </c>
      <c r="G30" s="3">
        <f t="shared" si="2"/>
        <v>100</v>
      </c>
      <c r="H30" s="3">
        <f t="shared" si="3"/>
        <v>21.851576312671835</v>
      </c>
      <c r="I30" s="3">
        <f t="shared" si="4"/>
        <v>14.567717541781224</v>
      </c>
      <c r="J30" s="3">
        <f t="shared" si="0"/>
        <v>3049.9628022106981</v>
      </c>
      <c r="K30" s="3">
        <f>SUM($G$5:G30)</f>
        <v>2600</v>
      </c>
      <c r="W30" s="2">
        <v>7</v>
      </c>
    </row>
    <row r="31" spans="2:23" x14ac:dyDescent="0.25">
      <c r="E31" s="2">
        <v>27</v>
      </c>
      <c r="F31" s="3">
        <f t="shared" si="1"/>
        <v>3049.9628022106981</v>
      </c>
      <c r="G31" s="3">
        <f t="shared" si="2"/>
        <v>100</v>
      </c>
      <c r="H31" s="3">
        <f t="shared" si="3"/>
        <v>22.874721016580235</v>
      </c>
      <c r="I31" s="3">
        <f t="shared" si="4"/>
        <v>15.249814011053491</v>
      </c>
      <c r="J31" s="3">
        <f t="shared" si="0"/>
        <v>3188.0873372383317</v>
      </c>
      <c r="K31" s="3">
        <f>SUM($G$5:G31)</f>
        <v>2700</v>
      </c>
      <c r="W31" s="2">
        <v>7</v>
      </c>
    </row>
    <row r="32" spans="2:23" x14ac:dyDescent="0.25">
      <c r="E32" s="2">
        <v>28</v>
      </c>
      <c r="F32" s="3">
        <f t="shared" si="1"/>
        <v>3188.0873372383317</v>
      </c>
      <c r="G32" s="3">
        <f t="shared" si="2"/>
        <v>100</v>
      </c>
      <c r="H32" s="3">
        <f t="shared" si="3"/>
        <v>23.910655029287486</v>
      </c>
      <c r="I32" s="3">
        <f t="shared" si="4"/>
        <v>15.940436686191658</v>
      </c>
      <c r="J32" s="3">
        <f t="shared" si="0"/>
        <v>3327.9384289538111</v>
      </c>
      <c r="K32" s="3">
        <f>SUM($G$5:G32)</f>
        <v>2800</v>
      </c>
      <c r="W32" s="2">
        <v>7</v>
      </c>
    </row>
    <row r="33" spans="5:23" x14ac:dyDescent="0.25">
      <c r="E33" s="2">
        <v>29</v>
      </c>
      <c r="F33" s="3">
        <f t="shared" si="1"/>
        <v>3327.9384289538111</v>
      </c>
      <c r="G33" s="3">
        <f t="shared" si="2"/>
        <v>100</v>
      </c>
      <c r="H33" s="3">
        <f t="shared" si="3"/>
        <v>24.959538217153582</v>
      </c>
      <c r="I33" s="3">
        <f t="shared" si="4"/>
        <v>16.639692144769057</v>
      </c>
      <c r="J33" s="3">
        <f t="shared" si="0"/>
        <v>3469.5376593157339</v>
      </c>
      <c r="K33" s="3">
        <f>SUM($G$5:G33)</f>
        <v>2900</v>
      </c>
      <c r="W33" s="2">
        <v>8</v>
      </c>
    </row>
    <row r="34" spans="5:23" x14ac:dyDescent="0.25">
      <c r="E34" s="2">
        <v>30</v>
      </c>
      <c r="F34" s="3">
        <f t="shared" si="1"/>
        <v>3469.5376593157339</v>
      </c>
      <c r="G34" s="3">
        <f t="shared" si="2"/>
        <v>100</v>
      </c>
      <c r="H34" s="3">
        <f t="shared" si="3"/>
        <v>26.021532444868004</v>
      </c>
      <c r="I34" s="3">
        <f t="shared" si="4"/>
        <v>17.347688296578671</v>
      </c>
      <c r="J34" s="3">
        <f t="shared" si="0"/>
        <v>3612.9068800571808</v>
      </c>
      <c r="K34" s="3">
        <f>SUM($G$5:G34)</f>
        <v>3000</v>
      </c>
      <c r="W34" s="2">
        <v>8</v>
      </c>
    </row>
    <row r="35" spans="5:23" x14ac:dyDescent="0.25">
      <c r="E35" s="2">
        <v>31</v>
      </c>
      <c r="F35" s="3">
        <f t="shared" si="1"/>
        <v>3612.9068800571808</v>
      </c>
      <c r="G35" s="3">
        <f t="shared" si="2"/>
        <v>100</v>
      </c>
      <c r="H35" s="3">
        <f t="shared" si="3"/>
        <v>27.096801600428854</v>
      </c>
      <c r="I35" s="3">
        <f t="shared" si="4"/>
        <v>18.064534400285904</v>
      </c>
      <c r="J35" s="3">
        <f t="shared" si="0"/>
        <v>3758.0682160578958</v>
      </c>
      <c r="K35" s="3">
        <f>SUM($G$5:G35)</f>
        <v>3100</v>
      </c>
      <c r="W35" s="2">
        <v>8</v>
      </c>
    </row>
    <row r="36" spans="5:23" x14ac:dyDescent="0.25">
      <c r="E36" s="2">
        <v>32</v>
      </c>
      <c r="F36" s="3">
        <f t="shared" si="1"/>
        <v>3758.0682160578958</v>
      </c>
      <c r="G36" s="3">
        <f t="shared" si="2"/>
        <v>100</v>
      </c>
      <c r="H36" s="3">
        <f t="shared" si="3"/>
        <v>28.185511620434216</v>
      </c>
      <c r="I36" s="3">
        <f t="shared" si="4"/>
        <v>18.79034108028948</v>
      </c>
      <c r="J36" s="3">
        <f t="shared" si="0"/>
        <v>3905.0440687586197</v>
      </c>
      <c r="K36" s="3">
        <f>SUM($G$5:G36)</f>
        <v>3200</v>
      </c>
      <c r="W36" s="2">
        <v>8</v>
      </c>
    </row>
    <row r="37" spans="5:23" x14ac:dyDescent="0.25">
      <c r="E37" s="2">
        <v>33</v>
      </c>
      <c r="F37" s="3">
        <f t="shared" si="1"/>
        <v>3905.0440687586197</v>
      </c>
      <c r="G37" s="3">
        <f t="shared" si="2"/>
        <v>100</v>
      </c>
      <c r="H37" s="3">
        <f t="shared" si="3"/>
        <v>29.287830515689645</v>
      </c>
      <c r="I37" s="3">
        <f t="shared" si="4"/>
        <v>19.525220343793098</v>
      </c>
      <c r="J37" s="3">
        <f t="shared" ref="J37:J68" si="5">SUM(F37:I37)</f>
        <v>4053.8571196181024</v>
      </c>
      <c r="K37" s="3">
        <f>SUM($G$5:G37)</f>
        <v>3300</v>
      </c>
      <c r="W37" s="2">
        <v>9</v>
      </c>
    </row>
    <row r="38" spans="5:23" x14ac:dyDescent="0.25">
      <c r="E38" s="2">
        <v>34</v>
      </c>
      <c r="F38" s="3">
        <f t="shared" si="1"/>
        <v>4053.8571196181024</v>
      </c>
      <c r="G38" s="3">
        <f t="shared" si="2"/>
        <v>100</v>
      </c>
      <c r="H38" s="3">
        <f t="shared" si="3"/>
        <v>30.403928397135768</v>
      </c>
      <c r="I38" s="3">
        <f t="shared" si="4"/>
        <v>20.269285598090512</v>
      </c>
      <c r="J38" s="3">
        <f t="shared" si="5"/>
        <v>4204.5303336133284</v>
      </c>
      <c r="K38" s="3">
        <f>SUM($G$5:G38)</f>
        <v>3400</v>
      </c>
      <c r="W38" s="2">
        <v>9</v>
      </c>
    </row>
    <row r="39" spans="5:23" x14ac:dyDescent="0.25">
      <c r="E39" s="2">
        <v>35</v>
      </c>
      <c r="F39" s="3">
        <f t="shared" si="1"/>
        <v>4204.5303336133284</v>
      </c>
      <c r="G39" s="3">
        <f t="shared" si="2"/>
        <v>100</v>
      </c>
      <c r="H39" s="3">
        <f t="shared" si="3"/>
        <v>31.533977502099962</v>
      </c>
      <c r="I39" s="3">
        <f t="shared" si="4"/>
        <v>21.022651668066644</v>
      </c>
      <c r="J39" s="3">
        <f t="shared" si="5"/>
        <v>4357.0869627834954</v>
      </c>
      <c r="K39" s="3">
        <f>SUM($G$5:G39)</f>
        <v>3500</v>
      </c>
      <c r="W39" s="2">
        <v>9</v>
      </c>
    </row>
    <row r="40" spans="5:23" x14ac:dyDescent="0.25">
      <c r="E40" s="2">
        <v>36</v>
      </c>
      <c r="F40" s="3">
        <f t="shared" si="1"/>
        <v>4357.0869627834954</v>
      </c>
      <c r="G40" s="3">
        <f t="shared" si="2"/>
        <v>100</v>
      </c>
      <c r="H40" s="3">
        <f t="shared" si="3"/>
        <v>32.678152220876214</v>
      </c>
      <c r="I40" s="3">
        <f t="shared" si="4"/>
        <v>21.785434813917476</v>
      </c>
      <c r="J40" s="3">
        <f t="shared" si="5"/>
        <v>4511.5505498182893</v>
      </c>
      <c r="K40" s="3">
        <f>SUM($G$5:G40)</f>
        <v>3600</v>
      </c>
      <c r="W40" s="2">
        <v>9</v>
      </c>
    </row>
    <row r="41" spans="5:23" x14ac:dyDescent="0.25">
      <c r="E41" s="2">
        <v>37</v>
      </c>
      <c r="F41" s="3">
        <f t="shared" si="1"/>
        <v>4511.5505498182893</v>
      </c>
      <c r="G41" s="3">
        <f t="shared" si="2"/>
        <v>100</v>
      </c>
      <c r="H41" s="3">
        <f t="shared" si="3"/>
        <v>33.836629123637167</v>
      </c>
      <c r="I41" s="3">
        <f t="shared" si="4"/>
        <v>22.557752749091446</v>
      </c>
      <c r="J41" s="3">
        <f t="shared" si="5"/>
        <v>4667.9449316910177</v>
      </c>
      <c r="K41" s="3">
        <f>SUM($G$5:G41)</f>
        <v>3700</v>
      </c>
      <c r="W41" s="2">
        <v>10</v>
      </c>
    </row>
    <row r="42" spans="5:23" x14ac:dyDescent="0.25">
      <c r="E42" s="2">
        <v>38</v>
      </c>
      <c r="F42" s="3">
        <f t="shared" si="1"/>
        <v>4667.9449316910177</v>
      </c>
      <c r="G42" s="3">
        <f t="shared" si="2"/>
        <v>100</v>
      </c>
      <c r="H42" s="3">
        <f t="shared" si="3"/>
        <v>35.009586987682631</v>
      </c>
      <c r="I42" s="3">
        <f t="shared" si="4"/>
        <v>23.33972465845509</v>
      </c>
      <c r="J42" s="3">
        <f t="shared" si="5"/>
        <v>4826.2942433371554</v>
      </c>
      <c r="K42" s="3">
        <f>SUM($G$5:G42)</f>
        <v>3800</v>
      </c>
      <c r="W42" s="2">
        <v>10</v>
      </c>
    </row>
    <row r="43" spans="5:23" x14ac:dyDescent="0.25">
      <c r="E43" s="2">
        <v>39</v>
      </c>
      <c r="F43" s="3">
        <f t="shared" si="1"/>
        <v>4826.2942433371554</v>
      </c>
      <c r="G43" s="3">
        <f t="shared" si="2"/>
        <v>100</v>
      </c>
      <c r="H43" s="3">
        <f t="shared" si="3"/>
        <v>36.197206825028665</v>
      </c>
      <c r="I43" s="3">
        <f t="shared" si="4"/>
        <v>24.131471216685778</v>
      </c>
      <c r="J43" s="3">
        <f t="shared" si="5"/>
        <v>4986.6229213788702</v>
      </c>
      <c r="K43" s="3">
        <f>SUM($G$5:G43)</f>
        <v>3900</v>
      </c>
      <c r="W43" s="2">
        <v>10</v>
      </c>
    </row>
    <row r="44" spans="5:23" x14ac:dyDescent="0.25">
      <c r="E44" s="2">
        <v>40</v>
      </c>
      <c r="F44" s="3">
        <f t="shared" si="1"/>
        <v>4986.6229213788702</v>
      </c>
      <c r="G44" s="3">
        <f t="shared" si="2"/>
        <v>100</v>
      </c>
      <c r="H44" s="3">
        <f t="shared" si="3"/>
        <v>37.399671910341524</v>
      </c>
      <c r="I44" s="3">
        <f t="shared" si="4"/>
        <v>24.93311460689435</v>
      </c>
      <c r="J44" s="3">
        <f t="shared" si="5"/>
        <v>5148.9557078961061</v>
      </c>
      <c r="K44" s="3">
        <f>SUM($G$5:G44)</f>
        <v>4000</v>
      </c>
      <c r="W44" s="2">
        <v>10</v>
      </c>
    </row>
    <row r="45" spans="5:23" x14ac:dyDescent="0.25">
      <c r="E45" s="2">
        <v>41</v>
      </c>
      <c r="F45" s="3">
        <f t="shared" si="1"/>
        <v>5148.9557078961061</v>
      </c>
      <c r="G45" s="3">
        <f t="shared" si="2"/>
        <v>100</v>
      </c>
      <c r="H45" s="3">
        <f t="shared" si="3"/>
        <v>38.617167809220796</v>
      </c>
      <c r="I45" s="3">
        <f t="shared" si="4"/>
        <v>25.744778539480532</v>
      </c>
      <c r="J45" s="3">
        <f t="shared" si="5"/>
        <v>5313.3176542448073</v>
      </c>
      <c r="K45" s="3">
        <f>SUM($G$5:G45)</f>
        <v>4100</v>
      </c>
      <c r="W45" s="2">
        <v>11</v>
      </c>
    </row>
    <row r="46" spans="5:23" x14ac:dyDescent="0.25">
      <c r="E46" s="2">
        <v>42</v>
      </c>
      <c r="F46" s="3">
        <f t="shared" si="1"/>
        <v>5313.3176542448073</v>
      </c>
      <c r="G46" s="3">
        <f t="shared" si="2"/>
        <v>100</v>
      </c>
      <c r="H46" s="3">
        <f t="shared" si="3"/>
        <v>39.849882406836052</v>
      </c>
      <c r="I46" s="3">
        <f t="shared" si="4"/>
        <v>26.566588271224038</v>
      </c>
      <c r="J46" s="3">
        <f t="shared" si="5"/>
        <v>5479.7341249228666</v>
      </c>
      <c r="K46" s="3">
        <f>SUM($G$5:G46)</f>
        <v>4200</v>
      </c>
      <c r="W46" s="2">
        <v>11</v>
      </c>
    </row>
    <row r="47" spans="5:23" x14ac:dyDescent="0.25">
      <c r="E47" s="2">
        <v>43</v>
      </c>
      <c r="F47" s="3">
        <f t="shared" si="1"/>
        <v>5479.7341249228666</v>
      </c>
      <c r="G47" s="3">
        <f t="shared" si="2"/>
        <v>100</v>
      </c>
      <c r="H47" s="3">
        <f t="shared" si="3"/>
        <v>41.098005936921496</v>
      </c>
      <c r="I47" s="3">
        <f t="shared" si="4"/>
        <v>27.398670624614333</v>
      </c>
      <c r="J47" s="3">
        <f t="shared" si="5"/>
        <v>5648.230801484402</v>
      </c>
      <c r="K47" s="3">
        <f>SUM($G$5:G47)</f>
        <v>4300</v>
      </c>
      <c r="W47" s="2">
        <v>11</v>
      </c>
    </row>
    <row r="48" spans="5:23" x14ac:dyDescent="0.25">
      <c r="E48" s="2">
        <v>44</v>
      </c>
      <c r="F48" s="3">
        <f t="shared" si="1"/>
        <v>5648.230801484402</v>
      </c>
      <c r="G48" s="3">
        <f t="shared" si="2"/>
        <v>100</v>
      </c>
      <c r="H48" s="3">
        <f t="shared" si="3"/>
        <v>42.361731011133017</v>
      </c>
      <c r="I48" s="3">
        <f t="shared" si="4"/>
        <v>28.241154007422011</v>
      </c>
      <c r="J48" s="3">
        <f t="shared" si="5"/>
        <v>5818.8336865029569</v>
      </c>
      <c r="K48" s="3">
        <f>SUM($G$5:G48)</f>
        <v>4400</v>
      </c>
      <c r="W48" s="2">
        <v>11</v>
      </c>
    </row>
    <row r="49" spans="5:23" x14ac:dyDescent="0.25">
      <c r="E49" s="2">
        <v>45</v>
      </c>
      <c r="F49" s="3">
        <f t="shared" si="1"/>
        <v>5818.8336865029569</v>
      </c>
      <c r="G49" s="3">
        <f t="shared" si="2"/>
        <v>100</v>
      </c>
      <c r="H49" s="3">
        <f t="shared" si="3"/>
        <v>43.641252648772173</v>
      </c>
      <c r="I49" s="3">
        <f t="shared" si="4"/>
        <v>29.094168432514785</v>
      </c>
      <c r="J49" s="3">
        <f t="shared" si="5"/>
        <v>5991.5691075842433</v>
      </c>
      <c r="K49" s="3">
        <f>SUM($G$5:G49)</f>
        <v>4500</v>
      </c>
      <c r="W49" s="2">
        <v>12</v>
      </c>
    </row>
    <row r="50" spans="5:23" x14ac:dyDescent="0.25">
      <c r="E50" s="2">
        <v>46</v>
      </c>
      <c r="F50" s="3">
        <f t="shared" si="1"/>
        <v>5991.5691075842433</v>
      </c>
      <c r="G50" s="3">
        <f t="shared" si="2"/>
        <v>100</v>
      </c>
      <c r="H50" s="3">
        <f t="shared" si="3"/>
        <v>44.936768306881824</v>
      </c>
      <c r="I50" s="3">
        <f t="shared" si="4"/>
        <v>29.957845537921216</v>
      </c>
      <c r="J50" s="3">
        <f t="shared" si="5"/>
        <v>6166.4637214290469</v>
      </c>
      <c r="K50" s="3">
        <f>SUM($G$5:G50)</f>
        <v>4600</v>
      </c>
      <c r="W50" s="2">
        <v>12</v>
      </c>
    </row>
    <row r="51" spans="5:23" x14ac:dyDescent="0.25">
      <c r="E51" s="2">
        <v>47</v>
      </c>
      <c r="F51" s="3">
        <f t="shared" si="1"/>
        <v>6166.4637214290469</v>
      </c>
      <c r="G51" s="3">
        <f t="shared" si="2"/>
        <v>100</v>
      </c>
      <c r="H51" s="3">
        <f t="shared" si="3"/>
        <v>46.248477910717853</v>
      </c>
      <c r="I51" s="3">
        <f t="shared" si="4"/>
        <v>30.832318607145236</v>
      </c>
      <c r="J51" s="3">
        <f t="shared" si="5"/>
        <v>6343.5445179469107</v>
      </c>
      <c r="K51" s="3">
        <f>SUM($G$5:G51)</f>
        <v>4700</v>
      </c>
      <c r="W51" s="2">
        <v>12</v>
      </c>
    </row>
    <row r="52" spans="5:23" x14ac:dyDescent="0.25">
      <c r="E52" s="2">
        <v>48</v>
      </c>
      <c r="F52" s="3">
        <f t="shared" si="1"/>
        <v>6343.5445179469107</v>
      </c>
      <c r="G52" s="3">
        <f t="shared" si="2"/>
        <v>100</v>
      </c>
      <c r="H52" s="3">
        <f t="shared" si="3"/>
        <v>47.576583884601831</v>
      </c>
      <c r="I52" s="3">
        <f t="shared" si="4"/>
        <v>31.717722589734553</v>
      </c>
      <c r="J52" s="3">
        <f t="shared" si="5"/>
        <v>6522.8388244212474</v>
      </c>
      <c r="K52" s="3">
        <f>SUM($G$5:G52)</f>
        <v>4800</v>
      </c>
      <c r="W52" s="2">
        <v>12</v>
      </c>
    </row>
    <row r="53" spans="5:23" x14ac:dyDescent="0.25">
      <c r="E53" s="2">
        <v>49</v>
      </c>
      <c r="F53" s="3">
        <f t="shared" si="1"/>
        <v>6522.8388244212474</v>
      </c>
      <c r="G53" s="3">
        <f t="shared" si="2"/>
        <v>100</v>
      </c>
      <c r="H53" s="3">
        <f t="shared" si="3"/>
        <v>48.921291183159354</v>
      </c>
      <c r="I53" s="3">
        <f t="shared" si="4"/>
        <v>32.614194122106241</v>
      </c>
      <c r="J53" s="3">
        <f t="shared" si="5"/>
        <v>6704.3743097265124</v>
      </c>
      <c r="K53" s="3">
        <f>SUM($G$5:G53)</f>
        <v>4900</v>
      </c>
      <c r="W53" s="2">
        <v>13</v>
      </c>
    </row>
    <row r="54" spans="5:23" x14ac:dyDescent="0.25">
      <c r="E54" s="2">
        <v>50</v>
      </c>
      <c r="F54" s="3">
        <f t="shared" si="1"/>
        <v>6704.3743097265124</v>
      </c>
      <c r="G54" s="3">
        <f t="shared" si="2"/>
        <v>100</v>
      </c>
      <c r="H54" s="3">
        <f t="shared" si="3"/>
        <v>50.282807322948841</v>
      </c>
      <c r="I54" s="3">
        <f t="shared" si="4"/>
        <v>33.521871548632561</v>
      </c>
      <c r="J54" s="3">
        <f t="shared" si="5"/>
        <v>6888.1789885980934</v>
      </c>
      <c r="K54" s="3">
        <f>SUM($G$5:G54)</f>
        <v>5000</v>
      </c>
      <c r="W54" s="2">
        <v>13</v>
      </c>
    </row>
    <row r="55" spans="5:23" x14ac:dyDescent="0.25">
      <c r="E55" s="2">
        <v>51</v>
      </c>
      <c r="F55" s="3">
        <f t="shared" si="1"/>
        <v>6888.1789885980934</v>
      </c>
      <c r="G55" s="3">
        <f t="shared" si="2"/>
        <v>100</v>
      </c>
      <c r="H55" s="3">
        <f t="shared" si="3"/>
        <v>51.661342414485695</v>
      </c>
      <c r="I55" s="3">
        <f t="shared" si="4"/>
        <v>34.440894942990468</v>
      </c>
      <c r="J55" s="3">
        <f t="shared" si="5"/>
        <v>7074.2812259555694</v>
      </c>
      <c r="K55" s="3">
        <f>SUM($G$5:G55)</f>
        <v>5100</v>
      </c>
      <c r="W55" s="2">
        <v>13</v>
      </c>
    </row>
    <row r="56" spans="5:23" x14ac:dyDescent="0.25">
      <c r="E56" s="2">
        <v>52</v>
      </c>
      <c r="F56" s="3">
        <f t="shared" si="1"/>
        <v>7074.2812259555694</v>
      </c>
      <c r="G56" s="3">
        <f t="shared" si="2"/>
        <v>100</v>
      </c>
      <c r="H56" s="3">
        <f t="shared" si="3"/>
        <v>53.057109194666772</v>
      </c>
      <c r="I56" s="3">
        <f t="shared" si="4"/>
        <v>35.371406129777846</v>
      </c>
      <c r="J56" s="3">
        <f t="shared" si="5"/>
        <v>7262.709741280014</v>
      </c>
      <c r="K56" s="3">
        <f>SUM($G$5:G56)</f>
        <v>5200</v>
      </c>
      <c r="W56" s="2">
        <v>13</v>
      </c>
    </row>
    <row r="57" spans="5:23" x14ac:dyDescent="0.25">
      <c r="E57" s="2">
        <v>53</v>
      </c>
      <c r="F57" s="3">
        <f t="shared" si="1"/>
        <v>7262.709741280014</v>
      </c>
      <c r="G57" s="3">
        <f t="shared" si="2"/>
        <v>100</v>
      </c>
      <c r="H57" s="3">
        <f t="shared" si="3"/>
        <v>54.470323059600105</v>
      </c>
      <c r="I57" s="3">
        <f t="shared" si="4"/>
        <v>36.31354870640007</v>
      </c>
      <c r="J57" s="3">
        <f t="shared" si="5"/>
        <v>7453.4936130460146</v>
      </c>
      <c r="K57" s="3">
        <f>SUM($G$5:G57)</f>
        <v>5300</v>
      </c>
      <c r="W57" s="2">
        <v>14</v>
      </c>
    </row>
    <row r="58" spans="5:23" x14ac:dyDescent="0.25">
      <c r="E58" s="2">
        <v>54</v>
      </c>
      <c r="F58" s="3">
        <f t="shared" si="1"/>
        <v>7453.4936130460146</v>
      </c>
      <c r="G58" s="3">
        <f t="shared" si="2"/>
        <v>100</v>
      </c>
      <c r="H58" s="3">
        <f t="shared" si="3"/>
        <v>55.901202097845108</v>
      </c>
      <c r="I58" s="3">
        <f t="shared" si="4"/>
        <v>37.267468065230076</v>
      </c>
      <c r="J58" s="3">
        <f t="shared" si="5"/>
        <v>7646.6622832090898</v>
      </c>
      <c r="K58" s="3">
        <f>SUM($G$5:G58)</f>
        <v>5400</v>
      </c>
      <c r="W58" s="2">
        <v>14</v>
      </c>
    </row>
    <row r="59" spans="5:23" x14ac:dyDescent="0.25">
      <c r="E59" s="2">
        <v>55</v>
      </c>
      <c r="F59" s="3">
        <f t="shared" si="1"/>
        <v>7646.6622832090898</v>
      </c>
      <c r="G59" s="3">
        <f t="shared" si="2"/>
        <v>100</v>
      </c>
      <c r="H59" s="3">
        <f t="shared" si="3"/>
        <v>57.349967124068172</v>
      </c>
      <c r="I59" s="3">
        <f t="shared" si="4"/>
        <v>38.233311416045453</v>
      </c>
      <c r="J59" s="3">
        <f t="shared" si="5"/>
        <v>7842.2455617492033</v>
      </c>
      <c r="K59" s="3">
        <f>SUM($G$5:G59)</f>
        <v>5500</v>
      </c>
      <c r="W59" s="2">
        <v>14</v>
      </c>
    </row>
    <row r="60" spans="5:23" x14ac:dyDescent="0.25">
      <c r="E60" s="2">
        <v>56</v>
      </c>
      <c r="F60" s="3">
        <f t="shared" si="1"/>
        <v>7842.2455617492033</v>
      </c>
      <c r="G60" s="3">
        <f t="shared" si="2"/>
        <v>100</v>
      </c>
      <c r="H60" s="3">
        <f t="shared" si="3"/>
        <v>58.816841713119025</v>
      </c>
      <c r="I60" s="3">
        <f t="shared" si="4"/>
        <v>39.211227808746017</v>
      </c>
      <c r="J60" s="3">
        <f t="shared" si="5"/>
        <v>8040.2736312710686</v>
      </c>
      <c r="K60" s="3">
        <f>SUM($G$5:G60)</f>
        <v>5600</v>
      </c>
      <c r="W60" s="2">
        <v>14</v>
      </c>
    </row>
    <row r="61" spans="5:23" x14ac:dyDescent="0.25">
      <c r="E61" s="2">
        <v>57</v>
      </c>
      <c r="F61" s="3">
        <f t="shared" si="1"/>
        <v>8040.2736312710686</v>
      </c>
      <c r="G61" s="3">
        <f t="shared" si="2"/>
        <v>100</v>
      </c>
      <c r="H61" s="3">
        <f t="shared" si="3"/>
        <v>60.302052234533015</v>
      </c>
      <c r="I61" s="3">
        <f t="shared" si="4"/>
        <v>40.201368156355343</v>
      </c>
      <c r="J61" s="3">
        <f t="shared" si="5"/>
        <v>8240.7770516619566</v>
      </c>
      <c r="K61" s="3">
        <f>SUM($G$5:G61)</f>
        <v>5700</v>
      </c>
      <c r="W61" s="2">
        <v>15</v>
      </c>
    </row>
    <row r="62" spans="5:23" x14ac:dyDescent="0.25">
      <c r="E62" s="2">
        <v>58</v>
      </c>
      <c r="F62" s="3">
        <f t="shared" si="1"/>
        <v>8240.7770516619566</v>
      </c>
      <c r="G62" s="3">
        <f t="shared" si="2"/>
        <v>100</v>
      </c>
      <c r="H62" s="3">
        <f t="shared" si="3"/>
        <v>61.805827887464673</v>
      </c>
      <c r="I62" s="3">
        <f t="shared" si="4"/>
        <v>41.203885258309782</v>
      </c>
      <c r="J62" s="3">
        <f t="shared" si="5"/>
        <v>8443.7867648077317</v>
      </c>
      <c r="K62" s="3">
        <f>SUM($G$5:G62)</f>
        <v>5800</v>
      </c>
      <c r="W62" s="2">
        <v>15</v>
      </c>
    </row>
    <row r="63" spans="5:23" x14ac:dyDescent="0.25">
      <c r="E63" s="2">
        <v>59</v>
      </c>
      <c r="F63" s="3">
        <f t="shared" si="1"/>
        <v>8443.7867648077317</v>
      </c>
      <c r="G63" s="3">
        <f t="shared" si="2"/>
        <v>100</v>
      </c>
      <c r="H63" s="3">
        <f t="shared" si="3"/>
        <v>63.328400736057986</v>
      </c>
      <c r="I63" s="3">
        <f t="shared" si="4"/>
        <v>42.218933824038658</v>
      </c>
      <c r="J63" s="3">
        <f t="shared" si="5"/>
        <v>8649.3340993678285</v>
      </c>
      <c r="K63" s="3">
        <f>SUM($G$5:G63)</f>
        <v>5900</v>
      </c>
      <c r="W63" s="2">
        <v>15</v>
      </c>
    </row>
    <row r="64" spans="5:23" x14ac:dyDescent="0.25">
      <c r="E64" s="2">
        <v>60</v>
      </c>
      <c r="F64" s="3">
        <f t="shared" si="1"/>
        <v>8649.3340993678285</v>
      </c>
      <c r="G64" s="3">
        <f t="shared" si="2"/>
        <v>100</v>
      </c>
      <c r="H64" s="3">
        <f t="shared" si="3"/>
        <v>64.870005745258709</v>
      </c>
      <c r="I64" s="3">
        <f t="shared" si="4"/>
        <v>43.246670496839144</v>
      </c>
      <c r="J64" s="3">
        <f t="shared" si="5"/>
        <v>8857.4507756099265</v>
      </c>
      <c r="K64" s="3">
        <f>SUM($G$5:G64)</f>
        <v>6000</v>
      </c>
      <c r="W64" s="2">
        <v>15</v>
      </c>
    </row>
    <row r="65" spans="5:23" x14ac:dyDescent="0.25">
      <c r="E65" s="2">
        <v>61</v>
      </c>
      <c r="F65" s="3">
        <f t="shared" si="1"/>
        <v>8857.4507756099265</v>
      </c>
      <c r="G65" s="3">
        <f t="shared" si="2"/>
        <v>100</v>
      </c>
      <c r="H65" s="3">
        <f t="shared" si="3"/>
        <v>66.430880817074453</v>
      </c>
      <c r="I65" s="3">
        <f t="shared" si="4"/>
        <v>44.287253878049633</v>
      </c>
      <c r="J65" s="3">
        <f t="shared" si="5"/>
        <v>9068.1689103050503</v>
      </c>
      <c r="K65" s="3">
        <f>SUM($G$5:G65)</f>
        <v>6100</v>
      </c>
      <c r="W65" s="2">
        <v>16</v>
      </c>
    </row>
    <row r="66" spans="5:23" x14ac:dyDescent="0.25">
      <c r="E66" s="2">
        <v>62</v>
      </c>
      <c r="F66" s="3">
        <f t="shared" si="1"/>
        <v>9068.1689103050503</v>
      </c>
      <c r="G66" s="3">
        <f t="shared" si="2"/>
        <v>100</v>
      </c>
      <c r="H66" s="3">
        <f t="shared" si="3"/>
        <v>68.011266827287869</v>
      </c>
      <c r="I66" s="3">
        <f t="shared" si="4"/>
        <v>45.340844551525251</v>
      </c>
      <c r="J66" s="3">
        <f t="shared" si="5"/>
        <v>9281.5210216838641</v>
      </c>
      <c r="K66" s="3">
        <f>SUM($G$5:G66)</f>
        <v>6200</v>
      </c>
      <c r="W66" s="2">
        <v>16</v>
      </c>
    </row>
    <row r="67" spans="5:23" x14ac:dyDescent="0.25">
      <c r="E67" s="2">
        <v>63</v>
      </c>
      <c r="F67" s="3">
        <f t="shared" si="1"/>
        <v>9281.5210216838641</v>
      </c>
      <c r="G67" s="3">
        <f t="shared" si="2"/>
        <v>100</v>
      </c>
      <c r="H67" s="3">
        <f t="shared" si="3"/>
        <v>69.611407662628977</v>
      </c>
      <c r="I67" s="3">
        <f t="shared" si="4"/>
        <v>46.407605108419318</v>
      </c>
      <c r="J67" s="3">
        <f t="shared" si="5"/>
        <v>9497.5400344549125</v>
      </c>
      <c r="K67" s="3">
        <f>SUM($G$5:G67)</f>
        <v>6300</v>
      </c>
      <c r="W67" s="2">
        <v>16</v>
      </c>
    </row>
    <row r="68" spans="5:23" x14ac:dyDescent="0.25">
      <c r="E68" s="2">
        <v>64</v>
      </c>
      <c r="F68" s="3">
        <f t="shared" si="1"/>
        <v>9497.5400344549125</v>
      </c>
      <c r="G68" s="3">
        <f t="shared" si="2"/>
        <v>100</v>
      </c>
      <c r="H68" s="3">
        <f t="shared" si="3"/>
        <v>71.231550258411843</v>
      </c>
      <c r="I68" s="3">
        <f t="shared" si="4"/>
        <v>47.487700172274565</v>
      </c>
      <c r="J68" s="3">
        <f t="shared" si="5"/>
        <v>9716.2592848855984</v>
      </c>
      <c r="K68" s="3">
        <f>SUM($G$5:G68)</f>
        <v>6400</v>
      </c>
      <c r="W68" s="2">
        <v>16</v>
      </c>
    </row>
    <row r="69" spans="5:23" x14ac:dyDescent="0.25">
      <c r="E69" s="2">
        <v>65</v>
      </c>
      <c r="F69" s="3">
        <f t="shared" si="1"/>
        <v>9716.2592848855984</v>
      </c>
      <c r="G69" s="3">
        <f t="shared" si="2"/>
        <v>100</v>
      </c>
      <c r="H69" s="3">
        <f t="shared" si="3"/>
        <v>72.871944636641985</v>
      </c>
      <c r="I69" s="3">
        <f t="shared" si="4"/>
        <v>48.58129642442799</v>
      </c>
      <c r="J69" s="3">
        <f t="shared" ref="J69:J76" si="6">SUM(F69:I69)</f>
        <v>9937.7125259466684</v>
      </c>
      <c r="K69" s="3">
        <f>SUM($G$5:G69)</f>
        <v>6500</v>
      </c>
      <c r="W69" s="2">
        <v>17</v>
      </c>
    </row>
    <row r="70" spans="5:23" x14ac:dyDescent="0.25">
      <c r="E70" s="2">
        <v>66</v>
      </c>
      <c r="F70" s="3">
        <f t="shared" si="1"/>
        <v>9937.7125259466684</v>
      </c>
      <c r="G70" s="3">
        <f t="shared" si="2"/>
        <v>100</v>
      </c>
      <c r="H70" s="3">
        <f t="shared" si="3"/>
        <v>74.532843944600003</v>
      </c>
      <c r="I70" s="3">
        <f t="shared" si="4"/>
        <v>49.68856262973334</v>
      </c>
      <c r="J70" s="3">
        <f t="shared" si="6"/>
        <v>10161.933932521002</v>
      </c>
      <c r="K70" s="3">
        <f>SUM($G$5:G70)</f>
        <v>6600</v>
      </c>
      <c r="W70" s="2">
        <v>17</v>
      </c>
    </row>
    <row r="71" spans="5:23" x14ac:dyDescent="0.25">
      <c r="E71" s="2">
        <v>67</v>
      </c>
      <c r="F71" s="3">
        <f t="shared" ref="F71:F76" si="7">J70</f>
        <v>10161.933932521002</v>
      </c>
      <c r="G71" s="3">
        <f t="shared" ref="G71:G76" si="8">$C$6</f>
        <v>100</v>
      </c>
      <c r="H71" s="3">
        <f t="shared" ref="H71:H76" si="9">F71*$C$7</f>
        <v>76.214504493907512</v>
      </c>
      <c r="I71" s="3">
        <f t="shared" ref="I71:I76" si="10">F71*$C$8</f>
        <v>50.80966966260501</v>
      </c>
      <c r="J71" s="3">
        <f t="shared" si="6"/>
        <v>10388.958106677515</v>
      </c>
      <c r="K71" s="3">
        <f>SUM($G$5:G71)</f>
        <v>6700</v>
      </c>
      <c r="W71" s="2">
        <v>17</v>
      </c>
    </row>
    <row r="72" spans="5:23" x14ac:dyDescent="0.25">
      <c r="E72" s="2">
        <v>68</v>
      </c>
      <c r="F72" s="3">
        <f t="shared" si="7"/>
        <v>10388.958106677515</v>
      </c>
      <c r="G72" s="3">
        <f t="shared" si="8"/>
        <v>100</v>
      </c>
      <c r="H72" s="3">
        <f t="shared" si="9"/>
        <v>77.917185800081356</v>
      </c>
      <c r="I72" s="3">
        <f t="shared" si="10"/>
        <v>51.944790533387575</v>
      </c>
      <c r="J72" s="3">
        <f t="shared" si="6"/>
        <v>10618.820083010984</v>
      </c>
      <c r="K72" s="3">
        <f>SUM($G$5:G72)</f>
        <v>6800</v>
      </c>
      <c r="W72" s="2">
        <v>17</v>
      </c>
    </row>
    <row r="73" spans="5:23" x14ac:dyDescent="0.25">
      <c r="E73" s="2">
        <v>69</v>
      </c>
      <c r="F73" s="3">
        <f t="shared" si="7"/>
        <v>10618.820083010984</v>
      </c>
      <c r="G73" s="3">
        <f t="shared" si="8"/>
        <v>100</v>
      </c>
      <c r="H73" s="3">
        <f t="shared" si="9"/>
        <v>79.641150622582373</v>
      </c>
      <c r="I73" s="3">
        <f t="shared" si="10"/>
        <v>53.094100415054918</v>
      </c>
      <c r="J73" s="3">
        <f t="shared" si="6"/>
        <v>10851.555334048622</v>
      </c>
      <c r="K73" s="3">
        <f>SUM($G$5:G73)</f>
        <v>6900</v>
      </c>
      <c r="W73" s="2">
        <v>18</v>
      </c>
    </row>
    <row r="74" spans="5:23" x14ac:dyDescent="0.25">
      <c r="E74" s="2">
        <v>70</v>
      </c>
      <c r="F74" s="3">
        <f t="shared" si="7"/>
        <v>10851.555334048622</v>
      </c>
      <c r="G74" s="3">
        <f t="shared" si="8"/>
        <v>100</v>
      </c>
      <c r="H74" s="3">
        <f t="shared" si="9"/>
        <v>81.386665005364662</v>
      </c>
      <c r="I74" s="3">
        <f t="shared" si="10"/>
        <v>54.257776670243111</v>
      </c>
      <c r="J74" s="3">
        <f t="shared" si="6"/>
        <v>11087.19977572423</v>
      </c>
      <c r="K74" s="3">
        <f>SUM($G$5:G74)</f>
        <v>7000</v>
      </c>
      <c r="W74" s="2">
        <v>18</v>
      </c>
    </row>
    <row r="75" spans="5:23" x14ac:dyDescent="0.25">
      <c r="E75" s="2">
        <v>71</v>
      </c>
      <c r="F75" s="3">
        <f t="shared" si="7"/>
        <v>11087.19977572423</v>
      </c>
      <c r="G75" s="3">
        <f t="shared" si="8"/>
        <v>100</v>
      </c>
      <c r="H75" s="3">
        <f t="shared" si="9"/>
        <v>83.153998317931723</v>
      </c>
      <c r="I75" s="3">
        <f t="shared" si="10"/>
        <v>55.435998878621149</v>
      </c>
      <c r="J75" s="3">
        <f t="shared" si="6"/>
        <v>11325.789772920783</v>
      </c>
      <c r="K75" s="3">
        <f>SUM($G$5:G75)</f>
        <v>7100</v>
      </c>
      <c r="W75" s="2">
        <v>18</v>
      </c>
    </row>
    <row r="76" spans="5:23" x14ac:dyDescent="0.25">
      <c r="E76" s="2">
        <v>72</v>
      </c>
      <c r="F76" s="3">
        <f t="shared" si="7"/>
        <v>11325.789772920783</v>
      </c>
      <c r="G76" s="3">
        <f t="shared" si="8"/>
        <v>100</v>
      </c>
      <c r="H76" s="3">
        <f t="shared" si="9"/>
        <v>84.943423296905877</v>
      </c>
      <c r="I76" s="3">
        <f t="shared" si="10"/>
        <v>56.62894886460392</v>
      </c>
      <c r="J76" s="3">
        <f t="shared" si="6"/>
        <v>11567.362145082292</v>
      </c>
      <c r="K76" s="3">
        <f>SUM($G$5:G76)</f>
        <v>7200</v>
      </c>
      <c r="W76" s="2">
        <v>18</v>
      </c>
    </row>
  </sheetData>
  <hyperlinks>
    <hyperlink ref="B21" r:id="rId1" xr:uid="{5A20813D-5B78-4994-868D-EF7660EFCBF1}"/>
  </hyperlinks>
  <pageMargins left="0.7" right="0.7" top="0.75" bottom="0.75" header="0.3" footer="0.3"/>
  <pageSetup orientation="portrait" horizontalDpi="0" verticalDpi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2018-05-01T18:36:50Z</dcterms:created>
  <dcterms:modified xsi:type="dcterms:W3CDTF">2025-01-10T04:30:16Z</dcterms:modified>
</cp:coreProperties>
</file>