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1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get last match\"/>
    </mc:Choice>
  </mc:AlternateContent>
  <xr:revisionPtr revIDLastSave="0" documentId="13_ncr:1_{6740A8C6-D065-4AD3-895F-752411E96FCD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7" i="1" l="1" a="1"/>
  <c r="AB7" i="1"/>
  <c r="Z7" i="1" a="1"/>
  <c r="Z7" i="1"/>
  <c r="U7" i="1" a="1"/>
  <c r="U7" i="1"/>
  <c r="P7" i="1" a="1"/>
  <c r="P7" i="1"/>
  <c r="G7" i="1" a="1"/>
  <c r="G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<sst xmlns="http://schemas.openxmlformats.org/spreadsheetml/2006/main" count="51" uniqueCount="18">
  <si>
    <t>Get last match</t>
  </si>
  <si>
    <t>Date</t>
  </si>
  <si>
    <t>Product</t>
  </si>
  <si>
    <t>John</t>
  </si>
  <si>
    <t>Alice</t>
  </si>
  <si>
    <t>Bob</t>
  </si>
  <si>
    <t>Amount</t>
  </si>
  <si>
    <t>A</t>
  </si>
  <si>
    <t>B</t>
  </si>
  <si>
    <t>C</t>
  </si>
  <si>
    <t>Juan</t>
  </si>
  <si>
    <t>Name</t>
  </si>
  <si>
    <t>data = B5:E16</t>
  </si>
  <si>
    <t>LOOKUP</t>
  </si>
  <si>
    <t>FILTER + TAKE</t>
  </si>
  <si>
    <t>XMATCH</t>
  </si>
  <si>
    <t>INDEX and MATCH</t>
  </si>
  <si>
    <t>Detailed explanation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</si>
</sst>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6" formatCode="&quot;$&quot;#,##0_);[Red]\(&quot;$&quot;#,##0\)"/>
    <numFmt numFmtId="164" formatCode="yyyy\-mm\-dd"/>
    <numFmt numFmtId="165" formatCode="dd\-mmm\-yy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 tint="0.49998474074526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6" fontId="0" fillId="0" borderId="1" xfId="0" applyNumberFormat="1" applyBorder="1"/>
    <xf numFmtId="0" fontId="0" fillId="2" borderId="1" xfId="0" applyFill="1" applyBorder="1"/>
    <xf numFmtId="0" fontId="1" fillId="0" borderId="0" xfId="0" applyFont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165" fontId="0" fillId="0" borderId="2" xfId="0" applyNumberFormat="1" applyBorder="1"/>
    <xf numFmtId="6" fontId="0" fillId="0" borderId="3" xfId="0" applyNumberFormat="1" applyBorder="1"/>
    <xf numFmtId="0" fontId="0" fillId="2" borderId="4" xfId="0" applyFill="1" applyBorder="1"/>
    <xf numFmtId="0" fontId="0" fillId="2" borderId="5" xfId="0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/>
    <xf numFmtId="165" fontId="0" fillId="0" borderId="7" xfId="0" applyNumberFormat="1" applyBorder="1"/>
    <xf numFmtId="0" fontId="0" fillId="0" borderId="8" xfId="0" applyBorder="1" applyAlignment="1">
      <alignment horizontal="center"/>
    </xf>
    <xf numFmtId="0" fontId="0" fillId="0" borderId="8" xfId="0" applyBorder="1"/>
    <xf numFmtId="6" fontId="0" fillId="0" borderId="9" xfId="0" applyNumberFormat="1" applyBorder="1"/>
    <xf numFmtId="0" fontId="2" fillId="0" borderId="0" xfId="0" applyFont="1"/>
    <xf numFmtId="0" fontId="3" fillId="0" borderId="0" xfId="0" applyFont="1" applyAlignment="1">
      <alignment horizontal="right" indent="1"/>
    </xf>
    <xf numFmtId="0" fontId="4" fillId="0" borderId="0" xfId="1"/>
  </cellXfs>
  <cellStyles count="2">
    <cellStyle name="Hyperlink" xfId="1" builtinId="8"/>
    <cellStyle name="Normal" xfId="0" builtinId="0"/>
  </cellStyles>
  <dxfs count="11">
    <dxf>
      <numFmt numFmtId="10" formatCode="&quot;$&quot;#,##0_);[Red]\(&quot;$&quot;#,##0\)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165" formatCode="dd\-mmm\-yy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10"/>
      <tableStyleElement type="headerRow" dxfId="9"/>
      <tableStyleElement type="first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79B3261-60CB-44EB-B8D4-CE11C552A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24650" y="571500"/>
          <a:ext cx="1666875" cy="397657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CE6E74-E69B-4CB9-B7F5-C3FBB15AFE84}" name="data" displayName="data" ref="B4:E16" totalsRowShown="0" headerRowDxfId="7" headerRowBorderDxfId="6" tableBorderDxfId="5" totalsRowBorderDxfId="4">
  <tableColumns count="4">
    <tableColumn id="1" xr3:uid="{9E664F9D-A0B3-4A16-92D2-9EF8198027C9}" name="Date" dataDxfId="3"/>
    <tableColumn id="2" xr3:uid="{FEBE48EB-1AD3-4DF7-8435-EC00821BEC59}" name="Product" dataDxfId="2"/>
    <tableColumn id="3" xr3:uid="{7C93C9DF-8A74-477D-B1A2-8AE130B13AB2}" name="Name" dataDxfId="1"/>
    <tableColumn id="4" xr3:uid="{0E9A9210-9498-44A9-BBF2-42461AD32999}" name="Amount" dataDxfId="0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get-last-match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A2:AB16"/>
  <sheetViews>
    <sheetView showGridLines="0" tabSelected="1" workbookViewId="0">
      <selection activeCell="G7" sqref="G7"/>
    </sheetView>
  </sheetViews>
  <sheetFormatPr defaultRowHeight="15" x14ac:dyDescent="0.25"/>
  <cols>
    <col min="1" max="1" width="7.7109375" customWidth="1"/>
    <col min="2" max="2" width="10.7109375" customWidth="1"/>
    <col min="6" max="6" width="7.7109375" customWidth="1"/>
    <col min="7" max="7" width="10.7109375" customWidth="1"/>
    <col min="16" max="16" width="10.42578125" bestFit="1" customWidth="1"/>
    <col min="21" max="21" width="10.42578125" bestFit="1" customWidth="1"/>
  </cols>
  <sheetData>
    <row r="2" spans="1:28" x14ac:dyDescent="0.25">
      <c r="B2" s="6" t="s">
        <v>0</v>
      </c>
    </row>
    <row r="3" spans="1:28" x14ac:dyDescent="0.25">
      <c r="P3" t="s">
        <v>14</v>
      </c>
      <c r="U3" t="s">
        <v>15</v>
      </c>
      <c r="Z3" t="s">
        <v>13</v>
      </c>
      <c r="AB3" t="s">
        <v>16</v>
      </c>
    </row>
    <row r="4" spans="1:28" x14ac:dyDescent="0.25">
      <c r="B4" s="11" t="s">
        <v>1</v>
      </c>
      <c r="C4" s="12" t="s">
        <v>2</v>
      </c>
      <c r="D4" s="13" t="s">
        <v>11</v>
      </c>
      <c r="E4" s="14" t="s">
        <v>6</v>
      </c>
      <c r="G4" s="5" t="s">
        <v>11</v>
      </c>
      <c r="H4" s="1" t="s">
        <v>10</v>
      </c>
    </row>
    <row r="5" spans="1:28" x14ac:dyDescent="0.25">
      <c r="A5" s="20"/>
      <c r="B5" s="9">
        <v>45078</v>
      </c>
      <c r="C5" s="2" t="s">
        <v>7</v>
      </c>
      <c r="D5" s="1" t="s">
        <v>3</v>
      </c>
      <c r="E5" s="10">
        <v>100</v>
      </c>
    </row>
    <row r="6" spans="1:28" x14ac:dyDescent="0.25">
      <c r="A6" s="20"/>
      <c r="B6" s="9">
        <v>45081</v>
      </c>
      <c r="C6" s="2" t="s">
        <v>8</v>
      </c>
      <c r="D6" s="1" t="s">
        <v>4</v>
      </c>
      <c r="E6" s="10">
        <v>150</v>
      </c>
      <c r="G6" s="7" t="s">
        <v>1</v>
      </c>
      <c r="H6" s="8" t="s">
        <v>2</v>
      </c>
      <c r="I6" s="7" t="s">
        <v>11</v>
      </c>
      <c r="J6" s="7" t="s">
        <v>6</v>
      </c>
      <c r="L6" s="21" t="s">
        <v>17</v>
      </c>
      <c r="P6" s="7" t="s">
        <v>1</v>
      </c>
      <c r="Q6" s="8" t="s">
        <v>2</v>
      </c>
      <c r="R6" s="7" t="s">
        <v>11</v>
      </c>
      <c r="S6" s="7" t="s">
        <v>6</v>
      </c>
      <c r="U6" s="7" t="s">
        <v>1</v>
      </c>
      <c r="V6" s="8" t="s">
        <v>2</v>
      </c>
      <c r="W6" s="7" t="s">
        <v>11</v>
      </c>
      <c r="X6" s="7" t="s">
        <v>6</v>
      </c>
      <c r="Z6" s="7" t="s">
        <v>6</v>
      </c>
      <c r="AB6" s="7" t="s">
        <v>6</v>
      </c>
    </row>
    <row r="7" spans="1:28" x14ac:dyDescent="0.25">
      <c r="A7" s="20"/>
      <c r="B7" s="9">
        <v>45084</v>
      </c>
      <c r="C7" s="2" t="s">
        <v>7</v>
      </c>
      <c r="D7" s="1" t="s">
        <v>10</v>
      </c>
      <c r="E7" s="10">
        <v>120</v>
      </c>
      <c r="G7" s="3" cm="1">
        <f t="array" ref="G7:J7">_xlfn.XLOOKUP(H4,data[Name],data[],,,-1)</f>
        <v>45099</v>
      </c>
      <c r="H7" s="2" t="str">
        <v>B</v>
      </c>
      <c r="I7" s="1" t="str">
        <v>Juan</v>
      </c>
      <c r="J7" s="4">
        <v>160</v>
      </c>
      <c r="P7" s="3" cm="1">
        <f t="array" ref="P7:S7">_xlfn.TAKE(_xlfn._xlws.FILTER(data[],data[Name]=H4),-1)</f>
        <v>45099</v>
      </c>
      <c r="Q7" s="2" t="str">
        <v>B</v>
      </c>
      <c r="R7" s="1" t="str">
        <v>Juan</v>
      </c>
      <c r="S7" s="4">
        <v>160</v>
      </c>
      <c r="U7" s="3" cm="1">
        <f t="array" ref="U7:X7">INDEX(data[],_xlfn.XMATCH(H4,data[Name],,-1),0)</f>
        <v>45099</v>
      </c>
      <c r="V7" s="2" t="str">
        <v>B</v>
      </c>
      <c r="W7" s="1" t="str">
        <v>Juan</v>
      </c>
      <c r="X7" s="4">
        <v>160</v>
      </c>
      <c r="Z7" s="4" cm="1">
        <f t="array" ref="Z7">LOOKUP(2,1/(data[Name]=H4),data[Amount])</f>
        <v>160</v>
      </c>
      <c r="AB7" s="4" cm="1">
        <f t="array" ref="AB7">INDEX(data[Amount],LARGE(IF(data[Name]=H4,ROW(data[])-MIN(ROW(data[]))+1),1))</f>
        <v>160</v>
      </c>
    </row>
    <row r="8" spans="1:28" x14ac:dyDescent="0.25">
      <c r="A8" s="20"/>
      <c r="B8" s="9">
        <v>45087</v>
      </c>
      <c r="C8" s="2" t="s">
        <v>9</v>
      </c>
      <c r="D8" s="1" t="s">
        <v>3</v>
      </c>
      <c r="E8" s="10">
        <v>200</v>
      </c>
    </row>
    <row r="9" spans="1:28" x14ac:dyDescent="0.25">
      <c r="A9" s="20"/>
      <c r="B9" s="9">
        <v>45090</v>
      </c>
      <c r="C9" s="2" t="s">
        <v>7</v>
      </c>
      <c r="D9" s="1" t="s">
        <v>4</v>
      </c>
      <c r="E9" s="10">
        <v>130</v>
      </c>
    </row>
    <row r="10" spans="1:28" x14ac:dyDescent="0.25">
      <c r="A10" s="20"/>
      <c r="B10" s="9">
        <v>45093</v>
      </c>
      <c r="C10" s="2" t="s">
        <v>8</v>
      </c>
      <c r="D10" s="1" t="s">
        <v>3</v>
      </c>
      <c r="E10" s="10">
        <v>175</v>
      </c>
      <c r="G10" s="19" t="s">
        <v>12</v>
      </c>
    </row>
    <row r="11" spans="1:28" x14ac:dyDescent="0.25">
      <c r="A11" s="20"/>
      <c r="B11" s="9">
        <v>45096</v>
      </c>
      <c r="C11" s="2" t="s">
        <v>9</v>
      </c>
      <c r="D11" s="1" t="s">
        <v>4</v>
      </c>
      <c r="E11" s="10">
        <v>200</v>
      </c>
    </row>
    <row r="12" spans="1:28" x14ac:dyDescent="0.25">
      <c r="A12" s="20"/>
      <c r="B12" s="9">
        <v>45099</v>
      </c>
      <c r="C12" s="2" t="s">
        <v>8</v>
      </c>
      <c r="D12" s="1" t="s">
        <v>10</v>
      </c>
      <c r="E12" s="10">
        <v>160</v>
      </c>
    </row>
    <row r="13" spans="1:28" x14ac:dyDescent="0.25">
      <c r="A13" s="20"/>
      <c r="B13" s="9">
        <v>45102</v>
      </c>
      <c r="C13" s="2" t="s">
        <v>7</v>
      </c>
      <c r="D13" s="1" t="s">
        <v>3</v>
      </c>
      <c r="E13" s="10">
        <v>180</v>
      </c>
    </row>
    <row r="14" spans="1:28" x14ac:dyDescent="0.25">
      <c r="A14" s="20"/>
      <c r="B14" s="9">
        <v>45105</v>
      </c>
      <c r="C14" s="2" t="s">
        <v>9</v>
      </c>
      <c r="D14" s="1" t="s">
        <v>4</v>
      </c>
      <c r="E14" s="10">
        <v>220</v>
      </c>
    </row>
    <row r="15" spans="1:28" x14ac:dyDescent="0.25">
      <c r="A15" s="20"/>
      <c r="B15" s="9">
        <v>45108</v>
      </c>
      <c r="C15" s="2" t="s">
        <v>7</v>
      </c>
      <c r="D15" s="1" t="s">
        <v>5</v>
      </c>
      <c r="E15" s="10">
        <v>200</v>
      </c>
    </row>
    <row r="16" spans="1:28" x14ac:dyDescent="0.25">
      <c r="A16" s="20"/>
      <c r="B16" s="15">
        <v>45111</v>
      </c>
      <c r="C16" s="16" t="s">
        <v>8</v>
      </c>
      <c r="D16" s="17" t="s">
        <v>3</v>
      </c>
      <c r="E16" s="18">
        <v>225</v>
      </c>
    </row>
  </sheetData>
  <hyperlinks>
    <hyperlink ref="L6" r:id="rId1" xr:uid="{CD3FCFB3-D4C5-4D96-BF6F-77672729A3E7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2023-07-13T15:41:51Z</dcterms:modified>
</cp:coreProperties>
</file>