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excel-capture\work\"/>
    </mc:Choice>
  </mc:AlternateContent>
  <xr:revisionPtr revIDLastSave="0" documentId="13_ncr:1_{31950008-6C07-4F05-A01B-0F1793D583B7}" xr6:coauthVersionLast="47" xr6:coauthVersionMax="47" xr10:uidLastSave="{00000000-0000-0000-0000-000000000000}"/>
  <bookViews>
    <workbookView xWindow="-120" yWindow="-120" windowWidth="22680" windowHeight="13530" xr2:uid="{134F55E1-6840-4C4D-B83C-47F77C985470}"/>
  </bookViews>
  <sheets>
    <sheet name="Sheet1" sheetId="1" r:id="rId1"/>
    <sheet name="Sheet2" sheetId="2" r:id="rId2"/>
    <sheet name="Sheet3" sheetId="3" r:id="rId3"/>
    <sheet name="Sheet4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4" l="1"/>
  <c r="C13" i="4"/>
  <c r="C14" i="4"/>
  <c r="C12" i="3"/>
  <c r="C13" i="3"/>
  <c r="C14" i="3"/>
  <c r="C12" i="2"/>
  <c r="C14" i="2"/>
  <c r="C15" i="2"/>
  <c r="C13" i="2"/>
  <c r="C13" i="1"/>
  <c r="C12" i="1"/>
  <c r="C14" i="1"/>
</calcChain>
</file>

<file path=xl/sharedStrings.xml><?xml version="1.0" encoding="utf-8"?>
<sst xmlns="http://schemas.openxmlformats.org/spreadsheetml/2006/main" count="65" uniqueCount="23">
  <si>
    <t>Calculate Coast FI number</t>
  </si>
  <si>
    <t>Inputs</t>
  </si>
  <si>
    <t>Annual spending</t>
  </si>
  <si>
    <t>Withdrawal rate</t>
  </si>
  <si>
    <t>Annual return</t>
  </si>
  <si>
    <t>Current age</t>
  </si>
  <si>
    <t>Retirement age</t>
  </si>
  <si>
    <t>Outputs</t>
  </si>
  <si>
    <t>FI number</t>
  </si>
  <si>
    <t>Years to retirement</t>
  </si>
  <si>
    <t>Coast FI number</t>
  </si>
  <si>
    <t>Calculate Coast FI number - are you on track?</t>
  </si>
  <si>
    <t>Current balance</t>
  </si>
  <si>
    <t>Projected balance</t>
  </si>
  <si>
    <t>Shortfall</t>
  </si>
  <si>
    <t>Calculate Coast FI number - years until you can coast</t>
  </si>
  <si>
    <t>Annual contribution</t>
  </si>
  <si>
    <t>Years to coast</t>
  </si>
  <si>
    <t>Calculate Coast FI number - contribution needed</t>
  </si>
  <si>
    <t>Read full article here</t>
  </si>
  <si>
    <t>Are you on track?</t>
  </si>
  <si>
    <t>Years until you can coast</t>
  </si>
  <si>
    <t>Contribution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</si>
</sst>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164" fontId="0" fillId="0" borderId="1" xfId="0" applyNumberFormat="1" applyBorder="1"/>
    <xf numFmtId="9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2" fillId="0" borderId="0" xfId="1"/>
    <xf numFmtId="0" fontId="0" fillId="3" borderId="1" xfId="0" applyFill="1" applyBorder="1"/>
  </cellXfs>
  <cellStyles count="2">
    <cellStyle name="Hyperlink" xfId="1" builtinId="8"/>
    <cellStyle name="Normal" xfId="0" builtinId="0"/>
  </cellStyles>
  <dxfs count="3">
    <dxf>
      <fill>
        <patternFill patternType="solid">
          <fgColor theme="0" tint="-0.14999847407452621"/>
          <bgColor theme="0" tint="-4.9989318521683403E-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</dxfs>
  <tableStyles count="1" defaultTableStyle="Simple" defaultPivotStyle="PivotStyleLight16">
    <tableStyle name="Simple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7</xdr:col>
      <xdr:colOff>398286</xdr:colOff>
      <xdr:row>5</xdr:row>
      <xdr:rowOff>3175</xdr:rowOff>
    </xdr:to>
    <xdr:pic>
      <xdr:nvPicPr>
        <xdr:cNvPr id="4" name="Picture 3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575A76-BB02-A9D7-5FFC-53BDA6380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5" y="571500"/>
          <a:ext cx="1579386" cy="384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7</xdr:col>
      <xdr:colOff>360186</xdr:colOff>
      <xdr:row>5</xdr:row>
      <xdr:rowOff>3175</xdr:rowOff>
    </xdr:to>
    <xdr:pic>
      <xdr:nvPicPr>
        <xdr:cNvPr id="4" name="Picture 3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0C351A-5E62-07AD-3CF7-382718AE9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571500"/>
          <a:ext cx="1579386" cy="384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7</xdr:col>
      <xdr:colOff>360186</xdr:colOff>
      <xdr:row>5</xdr:row>
      <xdr:rowOff>3175</xdr:rowOff>
    </xdr:to>
    <xdr:pic>
      <xdr:nvPicPr>
        <xdr:cNvPr id="4" name="Picture 3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2B711D-D521-FCE3-DB19-035E356EA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571500"/>
          <a:ext cx="1579386" cy="384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7</xdr:col>
      <xdr:colOff>360186</xdr:colOff>
      <xdr:row>5</xdr:row>
      <xdr:rowOff>3175</xdr:rowOff>
    </xdr:to>
    <xdr:pic>
      <xdr:nvPicPr>
        <xdr:cNvPr id="4" name="Picture 3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0F8C59-CA7B-097F-6D39-8C6C976D2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5" y="571500"/>
          <a:ext cx="1579386" cy="38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83A9269-9F29-4FBA-AD87-BC5D167AC848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b2cd0c9d-f563-4ff1-9cf6-c327cd56267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jet.net/formulas/calculate-coast-fi-numbe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xceljet.net/formulas/calculate-coast-fi-numbe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exceljet.net/formulas/calculate-coast-fi-numbe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xceljet.net/formulas/calculate-coast-fi-nu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1A94-6DD7-4E9C-9E92-6087C9982D74}">
  <dimension ref="B2:F14"/>
  <sheetViews>
    <sheetView showGridLines="0" tabSelected="1" workbookViewId="0">
      <selection activeCell="C14" sqref="C14"/>
    </sheetView>
  </sheetViews>
  <sheetFormatPr defaultColWidth="8.85546875" defaultRowHeight="15" x14ac:dyDescent="0.25"/>
  <cols>
    <col min="1" max="1" width="5.5703125" customWidth="1"/>
    <col min="2" max="2" width="24.28515625" customWidth="1"/>
    <col min="3" max="3" width="15.7109375" customWidth="1"/>
  </cols>
  <sheetData>
    <row r="2" spans="2:6" x14ac:dyDescent="0.25">
      <c r="B2" s="1" t="s">
        <v>0</v>
      </c>
    </row>
    <row r="4" spans="2:6" x14ac:dyDescent="0.25">
      <c r="B4" s="2" t="s">
        <v>1</v>
      </c>
      <c r="C4" s="2"/>
    </row>
    <row r="5" spans="2:6" x14ac:dyDescent="0.25">
      <c r="B5" s="3" t="s">
        <v>2</v>
      </c>
      <c r="C5" s="4">
        <v>60000</v>
      </c>
    </row>
    <row r="6" spans="2:6" x14ac:dyDescent="0.25">
      <c r="B6" s="3" t="s">
        <v>3</v>
      </c>
      <c r="C6" s="5">
        <v>0.04</v>
      </c>
      <c r="F6" s="8" t="s">
        <v>19</v>
      </c>
    </row>
    <row r="7" spans="2:6" x14ac:dyDescent="0.25">
      <c r="B7" s="3" t="s">
        <v>4</v>
      </c>
      <c r="C7" s="5">
        <v>7.0000000000000007E-2</v>
      </c>
    </row>
    <row r="8" spans="2:6" x14ac:dyDescent="0.25">
      <c r="B8" s="3" t="s">
        <v>5</v>
      </c>
      <c r="C8" s="3">
        <v>30</v>
      </c>
    </row>
    <row r="9" spans="2:6" x14ac:dyDescent="0.25">
      <c r="B9" s="3" t="s">
        <v>6</v>
      </c>
      <c r="C9" s="3">
        <v>65</v>
      </c>
    </row>
    <row r="10" spans="2:6" x14ac:dyDescent="0.25">
      <c r="F10" t="s">
        <v>0</v>
      </c>
    </row>
    <row r="11" spans="2:6" x14ac:dyDescent="0.25">
      <c r="B11" s="9" t="s">
        <v>7</v>
      </c>
      <c r="C11" s="9"/>
      <c r="F11" s="8" t="s">
        <v>20</v>
      </c>
    </row>
    <row r="12" spans="2:6" x14ac:dyDescent="0.25">
      <c r="B12" s="3" t="s">
        <v>8</v>
      </c>
      <c r="C12" s="4">
        <f>C5/C6</f>
        <v>1500000</v>
      </c>
      <c r="F12" s="8" t="s">
        <v>21</v>
      </c>
    </row>
    <row r="13" spans="2:6" x14ac:dyDescent="0.25">
      <c r="B13" s="3" t="s">
        <v>9</v>
      </c>
      <c r="C13" s="3">
        <f>C9-C8</f>
        <v>35</v>
      </c>
      <c r="F13" s="8" t="s">
        <v>22</v>
      </c>
    </row>
    <row r="14" spans="2:6" x14ac:dyDescent="0.25">
      <c r="B14" s="3" t="s">
        <v>10</v>
      </c>
      <c r="C14" s="4">
        <f>PV(C7,C13,0,-C12)</f>
        <v>140494.40845475168</v>
      </c>
    </row>
  </sheetData>
  <hyperlinks>
    <hyperlink ref="F6" r:id="rId1" xr:uid="{FFA0C7B3-99F1-4926-BB3D-0B8DEF1209E9}"/>
    <hyperlink ref="F11" location="'Sheet2'!$C$13" display="Are you on track?" xr:uid="{D90906C3-420B-41B5-87A1-A1E6A2C8FA2B}"/>
    <hyperlink ref="F12" location="'Sheet3'!$C$14" display="Years until you can coast" xr:uid="{C35FB3DD-8162-4578-9C4A-B31E00191D89}"/>
    <hyperlink ref="F13" location="'Sheet4'!$C$14" display="Contribution needed" xr:uid="{CBCABDEE-59BD-4968-A53B-DB146F733AC7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5059-ADE6-40F6-80D7-11E03DF74520}">
  <dimension ref="B2:F15"/>
  <sheetViews>
    <sheetView showGridLines="0" workbookViewId="0">
      <selection activeCell="C13" sqref="C13"/>
    </sheetView>
  </sheetViews>
  <sheetFormatPr defaultRowHeight="15" x14ac:dyDescent="0.25"/>
  <cols>
    <col min="1" max="1" width="5.5703125" customWidth="1"/>
    <col min="2" max="2" width="24.28515625" customWidth="1"/>
    <col min="3" max="3" width="15.7109375" customWidth="1"/>
  </cols>
  <sheetData>
    <row r="2" spans="2:6" x14ac:dyDescent="0.25">
      <c r="B2" s="1" t="s">
        <v>11</v>
      </c>
    </row>
    <row r="4" spans="2:6" x14ac:dyDescent="0.25">
      <c r="B4" s="2" t="s">
        <v>1</v>
      </c>
      <c r="C4" s="2"/>
    </row>
    <row r="5" spans="2:6" x14ac:dyDescent="0.25">
      <c r="B5" s="3" t="s">
        <v>12</v>
      </c>
      <c r="C5" s="4">
        <v>95000</v>
      </c>
    </row>
    <row r="6" spans="2:6" x14ac:dyDescent="0.25">
      <c r="B6" s="3" t="s">
        <v>2</v>
      </c>
      <c r="C6" s="4">
        <v>60000</v>
      </c>
      <c r="F6" s="8" t="s">
        <v>19</v>
      </c>
    </row>
    <row r="7" spans="2:6" x14ac:dyDescent="0.25">
      <c r="B7" s="3" t="s">
        <v>3</v>
      </c>
      <c r="C7" s="5">
        <v>0.04</v>
      </c>
    </row>
    <row r="8" spans="2:6" x14ac:dyDescent="0.25">
      <c r="B8" s="3" t="s">
        <v>4</v>
      </c>
      <c r="C8" s="5">
        <v>7.0000000000000007E-2</v>
      </c>
    </row>
    <row r="9" spans="2:6" x14ac:dyDescent="0.25">
      <c r="B9" s="3" t="s">
        <v>9</v>
      </c>
      <c r="C9" s="7">
        <v>35</v>
      </c>
    </row>
    <row r="10" spans="2:6" x14ac:dyDescent="0.25">
      <c r="F10" s="8" t="s">
        <v>0</v>
      </c>
    </row>
    <row r="11" spans="2:6" x14ac:dyDescent="0.25">
      <c r="B11" s="9" t="s">
        <v>7</v>
      </c>
      <c r="C11" s="9"/>
      <c r="F11" t="s">
        <v>20</v>
      </c>
    </row>
    <row r="12" spans="2:6" x14ac:dyDescent="0.25">
      <c r="B12" s="3" t="s">
        <v>8</v>
      </c>
      <c r="C12" s="4">
        <f>C6/C7</f>
        <v>1500000</v>
      </c>
      <c r="F12" s="8" t="s">
        <v>21</v>
      </c>
    </row>
    <row r="13" spans="2:6" x14ac:dyDescent="0.25">
      <c r="B13" s="3" t="s">
        <v>13</v>
      </c>
      <c r="C13" s="4">
        <f>FV(C8,C9,0,-C5)</f>
        <v>1014275.2410384663</v>
      </c>
      <c r="F13" s="8" t="s">
        <v>22</v>
      </c>
    </row>
    <row r="14" spans="2:6" x14ac:dyDescent="0.25">
      <c r="B14" s="3" t="s">
        <v>10</v>
      </c>
      <c r="C14" s="4">
        <f>PV(C8,C9,0,-C12)</f>
        <v>140494.40845475168</v>
      </c>
    </row>
    <row r="15" spans="2:6" x14ac:dyDescent="0.25">
      <c r="B15" s="3" t="s">
        <v>14</v>
      </c>
      <c r="C15" s="4">
        <f>C14-C5</f>
        <v>45494.408454751683</v>
      </c>
    </row>
  </sheetData>
  <hyperlinks>
    <hyperlink ref="F6" r:id="rId1" xr:uid="{145810F6-37CF-4073-AE0B-FEB399D1672B}"/>
    <hyperlink ref="F10" location="'Sheet1'!$C$14" display="Calculate Coast FI number" xr:uid="{4BC5224A-FEC9-4EB2-9CA3-0A40BE04AEBC}"/>
    <hyperlink ref="F12" location="'Sheet3'!$C$14" display="Years until you can coast" xr:uid="{B0F77D2B-2C33-4B6B-89F9-4148A49189E2}"/>
    <hyperlink ref="F13" location="'Sheet4'!$C$14" display="Contribution needed" xr:uid="{6670E3C4-0417-4DD6-A802-62E85B22277F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21200-6EE3-4C5A-A13D-1D1686605488}">
  <dimension ref="B2:F14"/>
  <sheetViews>
    <sheetView showGridLines="0" workbookViewId="0">
      <selection activeCell="C14" sqref="C14"/>
    </sheetView>
  </sheetViews>
  <sheetFormatPr defaultRowHeight="15" x14ac:dyDescent="0.25"/>
  <cols>
    <col min="1" max="1" width="5.5703125" customWidth="1"/>
    <col min="2" max="2" width="24.28515625" customWidth="1"/>
    <col min="3" max="3" width="15.7109375" customWidth="1"/>
  </cols>
  <sheetData>
    <row r="2" spans="2:6" x14ac:dyDescent="0.25">
      <c r="B2" s="1" t="s">
        <v>15</v>
      </c>
    </row>
    <row r="4" spans="2:6" x14ac:dyDescent="0.25">
      <c r="B4" s="2" t="s">
        <v>1</v>
      </c>
      <c r="C4" s="2"/>
    </row>
    <row r="5" spans="2:6" x14ac:dyDescent="0.25">
      <c r="B5" s="3" t="s">
        <v>12</v>
      </c>
      <c r="C5" s="4">
        <v>95000</v>
      </c>
    </row>
    <row r="6" spans="2:6" x14ac:dyDescent="0.25">
      <c r="B6" s="3" t="s">
        <v>16</v>
      </c>
      <c r="C6" s="4">
        <v>12000</v>
      </c>
      <c r="F6" s="8" t="s">
        <v>19</v>
      </c>
    </row>
    <row r="7" spans="2:6" x14ac:dyDescent="0.25">
      <c r="B7" s="3" t="s">
        <v>4</v>
      </c>
      <c r="C7" s="5">
        <v>7.0000000000000007E-2</v>
      </c>
    </row>
    <row r="8" spans="2:6" x14ac:dyDescent="0.25">
      <c r="B8" s="3" t="s">
        <v>9</v>
      </c>
      <c r="C8" s="7">
        <v>35</v>
      </c>
    </row>
    <row r="9" spans="2:6" x14ac:dyDescent="0.25">
      <c r="B9" s="3" t="s">
        <v>8</v>
      </c>
      <c r="C9" s="4">
        <v>1500000</v>
      </c>
    </row>
    <row r="10" spans="2:6" x14ac:dyDescent="0.25">
      <c r="F10" s="8" t="s">
        <v>0</v>
      </c>
    </row>
    <row r="11" spans="2:6" x14ac:dyDescent="0.25">
      <c r="B11" s="9" t="s">
        <v>7</v>
      </c>
      <c r="C11" s="9"/>
      <c r="F11" s="8" t="s">
        <v>20</v>
      </c>
    </row>
    <row r="12" spans="2:6" x14ac:dyDescent="0.25">
      <c r="B12" s="3" t="s">
        <v>10</v>
      </c>
      <c r="C12" s="4">
        <f>PV(C7,C8,0,-C9)</f>
        <v>140494.40845475168</v>
      </c>
      <c r="F12" t="s">
        <v>21</v>
      </c>
    </row>
    <row r="13" spans="2:6" x14ac:dyDescent="0.25">
      <c r="B13" s="3" t="s">
        <v>14</v>
      </c>
      <c r="C13" s="4">
        <f>C12-C5</f>
        <v>45494.408454751683</v>
      </c>
      <c r="F13" s="8" t="s">
        <v>22</v>
      </c>
    </row>
    <row r="14" spans="2:6" x14ac:dyDescent="0.25">
      <c r="B14" s="3" t="s">
        <v>17</v>
      </c>
      <c r="C14" s="6">
        <f>NPER(C7,-C6,C13)</f>
        <v>4.558285442674106</v>
      </c>
    </row>
  </sheetData>
  <hyperlinks>
    <hyperlink ref="F6" r:id="rId1" xr:uid="{0C7A836A-0DEF-4F3F-8B54-FAFF4E339660}"/>
    <hyperlink ref="F10" location="'Sheet1'!$C$14" display="Calculate Coast FI number" xr:uid="{07C11295-5073-46C8-9262-76A782F226B1}"/>
    <hyperlink ref="F11" location="'Sheet2'!$C$13" display="Are you on track?" xr:uid="{4E9F2AB0-CE6C-482A-8268-51FBB8913BC8}"/>
    <hyperlink ref="F13" location="'Sheet4'!$C$14" display="Contribution needed" xr:uid="{147A9B6E-98E4-480C-8928-E18F424332B3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932B5-6501-4867-9107-B61B8D3702BE}">
  <dimension ref="B2:F14"/>
  <sheetViews>
    <sheetView showGridLines="0" workbookViewId="0">
      <selection activeCell="C14" sqref="C14"/>
    </sheetView>
  </sheetViews>
  <sheetFormatPr defaultRowHeight="15" x14ac:dyDescent="0.25"/>
  <cols>
    <col min="1" max="1" width="5.5703125" customWidth="1"/>
    <col min="2" max="2" width="24.28515625" customWidth="1"/>
    <col min="3" max="3" width="15.7109375" customWidth="1"/>
  </cols>
  <sheetData>
    <row r="2" spans="2:6" x14ac:dyDescent="0.25">
      <c r="B2" s="1" t="s">
        <v>18</v>
      </c>
    </row>
    <row r="4" spans="2:6" x14ac:dyDescent="0.25">
      <c r="B4" s="2" t="s">
        <v>1</v>
      </c>
      <c r="C4" s="2"/>
    </row>
    <row r="5" spans="2:6" x14ac:dyDescent="0.25">
      <c r="B5" s="3" t="s">
        <v>12</v>
      </c>
      <c r="C5" s="4">
        <v>95000</v>
      </c>
    </row>
    <row r="6" spans="2:6" x14ac:dyDescent="0.25">
      <c r="B6" s="3" t="s">
        <v>4</v>
      </c>
      <c r="C6" s="5">
        <v>7.0000000000000007E-2</v>
      </c>
      <c r="F6" s="8" t="s">
        <v>19</v>
      </c>
    </row>
    <row r="7" spans="2:6" x14ac:dyDescent="0.25">
      <c r="B7" s="3" t="s">
        <v>9</v>
      </c>
      <c r="C7" s="7">
        <v>35</v>
      </c>
    </row>
    <row r="8" spans="2:6" x14ac:dyDescent="0.25">
      <c r="B8" s="3" t="s">
        <v>8</v>
      </c>
      <c r="C8" s="4">
        <v>1500000</v>
      </c>
    </row>
    <row r="9" spans="2:6" x14ac:dyDescent="0.25">
      <c r="B9" s="3" t="s">
        <v>17</v>
      </c>
      <c r="C9" s="7">
        <v>10</v>
      </c>
    </row>
    <row r="10" spans="2:6" x14ac:dyDescent="0.25">
      <c r="F10" s="8" t="s">
        <v>0</v>
      </c>
    </row>
    <row r="11" spans="2:6" x14ac:dyDescent="0.25">
      <c r="B11" s="9" t="s">
        <v>7</v>
      </c>
      <c r="C11" s="9"/>
      <c r="F11" s="8" t="s">
        <v>20</v>
      </c>
    </row>
    <row r="12" spans="2:6" x14ac:dyDescent="0.25">
      <c r="B12" s="3" t="s">
        <v>10</v>
      </c>
      <c r="C12" s="4">
        <f>PV(C6,C7,0,-C8)</f>
        <v>140494.40845475168</v>
      </c>
      <c r="F12" s="8" t="s">
        <v>21</v>
      </c>
    </row>
    <row r="13" spans="2:6" x14ac:dyDescent="0.25">
      <c r="B13" s="3" t="s">
        <v>14</v>
      </c>
      <c r="C13" s="4">
        <f>C12-C5</f>
        <v>45494.408454751683</v>
      </c>
      <c r="F13" t="s">
        <v>22</v>
      </c>
    </row>
    <row r="14" spans="2:6" x14ac:dyDescent="0.25">
      <c r="B14" s="3" t="s">
        <v>16</v>
      </c>
      <c r="C14" s="4">
        <f>PMT(C6,C9,-C13)</f>
        <v>6477.380263846253</v>
      </c>
    </row>
  </sheetData>
  <hyperlinks>
    <hyperlink ref="F6" r:id="rId1" xr:uid="{7C326753-2600-4802-8338-DEF64D41B5D5}"/>
    <hyperlink ref="F10" location="'Sheet1'!$C$14" display="Calculate Coast FI number" xr:uid="{44EE64BC-2E6B-468E-B46F-59ED4F194766}"/>
    <hyperlink ref="F11" location="'Sheet2'!$C$13" display="Are you on track?" xr:uid="{963F878A-D77C-4343-8C57-6E0431352BFD}"/>
    <hyperlink ref="F12" location="'Sheet3'!$C$14" display="Years until you can coast" xr:uid="{203B27E0-0C3E-4E82-B394-8349EBEE7F5D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Bruns, Exceljet</dc:creator>
  <cp:lastModifiedBy>Dave Bruns</cp:lastModifiedBy>
  <dcterms:created xsi:type="dcterms:W3CDTF">2018-05-01T18:36:50Z</dcterms:created>
  <dcterms:modified xsi:type="dcterms:W3CDTF">2026-09-10T23:34:28Z</dcterms:modified>
</cp:coreProperties>
</file>