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05"/>
  <workbookPr defaultThemeVersion="166925"/>
  <mc:AlternateContent xmlns:mc="http://schemas.openxmlformats.org/markup-compatibility/2006">
    <mc:Choice Requires="x15">
      <x15ac:absPath xmlns:x15ac="http://schemas.microsoft.com/office/spreadsheetml/2010/11/ac" url="Z:\dave\Dropbox\excel\production\formulas\financial\mortgage payment schedule\"/>
    </mc:Choice>
  </mc:AlternateContent>
  <xr:revisionPtr revIDLastSave="0" documentId="13_ncr:1_{08C75F5A-A1EE-4835-AAAA-CE7809953149}" xr6:coauthVersionLast="47" xr6:coauthVersionMax="47" xr10:uidLastSave="{00000000-0000-0000-0000-000000000000}"/>
  <bookViews>
    <workbookView xWindow="-120" yWindow="-120" windowWidth="21840" windowHeight="13140" xr2:uid="{7E9FC3D2-2792-8144-AEDF-28253CC1D97C}"/>
  </bookViews>
  <sheets>
    <sheet name="Sheet1" sheetId="1" r:id="rId1"/>
    <sheet name="Sheet2" sheetId="2" r:id="rId2"/>
  </sheets>
  <definedNames>
    <definedName name="intAnnual">Sheet2!$C$5</definedName>
    <definedName name="loanAmt">Sheet2!$C$9</definedName>
    <definedName name="loanYears">Sheet2!$C$6</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2" l="1"/>
  <c r="E8" i="2"/>
  <c r="F8" i="2"/>
  <c r="G8" i="2"/>
  <c r="H8" i="2"/>
  <c r="G6" i="2"/>
  <c r="I6" i="2"/>
  <c r="G7" i="2"/>
  <c r="I7" i="2"/>
  <c r="I8" i="2"/>
  <c r="E9" i="2"/>
  <c r="F9" i="2"/>
  <c r="G9" i="2"/>
  <c r="H9" i="2"/>
  <c r="I9" i="2"/>
  <c r="E10" i="2"/>
  <c r="F10" i="2"/>
  <c r="G10" i="2"/>
  <c r="H10" i="2"/>
  <c r="I10" i="2"/>
  <c r="E11" i="2"/>
  <c r="F11" i="2"/>
  <c r="G11" i="2"/>
  <c r="H11" i="2"/>
  <c r="I11" i="2"/>
  <c r="E12" i="2"/>
  <c r="F12" i="2"/>
  <c r="G12" i="2"/>
  <c r="H12" i="2"/>
  <c r="I12" i="2"/>
  <c r="E13" i="2"/>
  <c r="F13" i="2"/>
  <c r="G13" i="2"/>
  <c r="H13" i="2"/>
  <c r="I13" i="2"/>
  <c r="E14" i="2"/>
  <c r="F14" i="2"/>
  <c r="G14" i="2"/>
  <c r="H14" i="2"/>
  <c r="I14" i="2"/>
  <c r="E15" i="2"/>
  <c r="F15" i="2"/>
  <c r="G15" i="2"/>
  <c r="H15" i="2"/>
  <c r="I15" i="2"/>
  <c r="E16" i="2"/>
  <c r="F16" i="2"/>
  <c r="G16" i="2"/>
  <c r="H16" i="2"/>
  <c r="I16" i="2"/>
  <c r="E17" i="2"/>
  <c r="F17" i="2"/>
  <c r="G17" i="2"/>
  <c r="H17" i="2"/>
  <c r="I17" i="2"/>
  <c r="E18" i="2"/>
  <c r="F18" i="2"/>
  <c r="G18" i="2"/>
  <c r="H18" i="2"/>
  <c r="I18" i="2"/>
  <c r="E19" i="2"/>
  <c r="F19" i="2"/>
  <c r="G19" i="2"/>
  <c r="H19" i="2"/>
  <c r="I19" i="2"/>
  <c r="E20" i="2"/>
  <c r="F20" i="2"/>
  <c r="G20" i="2"/>
  <c r="H20" i="2"/>
  <c r="I20" i="2"/>
  <c r="E21" i="2"/>
  <c r="F21" i="2"/>
  <c r="G21" i="2"/>
  <c r="H21" i="2"/>
  <c r="I21" i="2"/>
  <c r="E22" i="2"/>
  <c r="F22" i="2"/>
  <c r="G22" i="2"/>
  <c r="H22" i="2"/>
  <c r="I22" i="2"/>
  <c r="E23" i="2"/>
  <c r="F23" i="2"/>
  <c r="G23" i="2"/>
  <c r="H23" i="2"/>
  <c r="I23" i="2"/>
  <c r="E24" i="2"/>
  <c r="F24" i="2"/>
  <c r="G24" i="2"/>
  <c r="H24" i="2"/>
  <c r="I24" i="2"/>
  <c r="E25" i="2"/>
  <c r="F25" i="2"/>
  <c r="G25" i="2"/>
  <c r="H25" i="2"/>
  <c r="I25" i="2"/>
  <c r="E26" i="2"/>
  <c r="F26" i="2"/>
  <c r="G26" i="2"/>
  <c r="H26" i="2"/>
  <c r="I26" i="2"/>
  <c r="E27" i="2"/>
  <c r="F27" i="2"/>
  <c r="G27" i="2"/>
  <c r="H27" i="2"/>
  <c r="I27" i="2"/>
  <c r="E28" i="2"/>
  <c r="F28" i="2"/>
  <c r="G28" i="2"/>
  <c r="H28" i="2"/>
  <c r="I28" i="2"/>
  <c r="E29" i="2"/>
  <c r="F29" i="2"/>
  <c r="G29" i="2"/>
  <c r="H29" i="2"/>
  <c r="I29" i="2"/>
  <c r="E30" i="2"/>
  <c r="F30" i="2"/>
  <c r="G30" i="2"/>
  <c r="H30" i="2"/>
  <c r="I30" i="2"/>
  <c r="E31" i="2"/>
  <c r="F31" i="2"/>
  <c r="G31" i="2"/>
  <c r="H31" i="2"/>
  <c r="I31" i="2"/>
  <c r="E32" i="2"/>
  <c r="F32" i="2"/>
  <c r="G32" i="2"/>
  <c r="H32" i="2"/>
  <c r="I32" i="2"/>
  <c r="E33" i="2"/>
  <c r="F33" i="2"/>
  <c r="G33" i="2"/>
  <c r="H33" i="2"/>
  <c r="I33" i="2"/>
  <c r="E34" i="2"/>
  <c r="F34" i="2"/>
  <c r="G34" i="2"/>
  <c r="H34" i="2"/>
  <c r="I34" i="2"/>
  <c r="E35" i="2"/>
  <c r="F35" i="2"/>
  <c r="G35" i="2"/>
  <c r="H35" i="2"/>
  <c r="I35" i="2"/>
  <c r="E36" i="2"/>
  <c r="F36" i="2"/>
  <c r="G36" i="2"/>
  <c r="H36" i="2"/>
  <c r="I36" i="2"/>
  <c r="E37" i="2"/>
  <c r="F37" i="2"/>
  <c r="G37" i="2"/>
  <c r="H37" i="2"/>
  <c r="I37" i="2"/>
  <c r="E38" i="2"/>
  <c r="F38" i="2"/>
  <c r="G38" i="2"/>
  <c r="H38" i="2"/>
  <c r="I38" i="2"/>
  <c r="E39" i="2"/>
  <c r="F39" i="2"/>
  <c r="G39" i="2"/>
  <c r="H39" i="2"/>
  <c r="I39" i="2"/>
  <c r="E40" i="2"/>
  <c r="F40" i="2"/>
  <c r="G40" i="2"/>
  <c r="H40" i="2"/>
  <c r="I40" i="2"/>
  <c r="E41" i="2"/>
  <c r="F41" i="2"/>
  <c r="G41" i="2"/>
  <c r="H41" i="2"/>
  <c r="I41" i="2"/>
  <c r="E42" i="2"/>
  <c r="F42" i="2"/>
  <c r="G42" i="2"/>
  <c r="H42" i="2"/>
  <c r="I42" i="2"/>
  <c r="E43" i="2"/>
  <c r="F43" i="2"/>
  <c r="G43" i="2"/>
  <c r="H43" i="2"/>
  <c r="I43" i="2"/>
  <c r="E44" i="2"/>
  <c r="F44" i="2"/>
  <c r="G44" i="2"/>
  <c r="H44" i="2"/>
  <c r="I44" i="2"/>
  <c r="E45" i="2"/>
  <c r="F45" i="2"/>
  <c r="G45" i="2"/>
  <c r="H45" i="2"/>
  <c r="I45" i="2"/>
  <c r="E46" i="2"/>
  <c r="F46" i="2"/>
  <c r="G46" i="2"/>
  <c r="H46" i="2"/>
  <c r="I46" i="2"/>
  <c r="E47" i="2"/>
  <c r="F47" i="2"/>
  <c r="G47" i="2"/>
  <c r="H47" i="2"/>
  <c r="I47" i="2"/>
  <c r="E48" i="2"/>
  <c r="F48" i="2"/>
  <c r="G48" i="2"/>
  <c r="H48" i="2"/>
  <c r="I48" i="2"/>
  <c r="E49" i="2"/>
  <c r="F49" i="2"/>
  <c r="G49" i="2"/>
  <c r="H49" i="2"/>
  <c r="I49" i="2"/>
  <c r="E50" i="2"/>
  <c r="F50" i="2"/>
  <c r="G50" i="2"/>
  <c r="H50" i="2"/>
  <c r="I50" i="2"/>
  <c r="E51" i="2"/>
  <c r="F51" i="2"/>
  <c r="G51" i="2"/>
  <c r="H51" i="2"/>
  <c r="I51" i="2"/>
  <c r="E52" i="2"/>
  <c r="F52" i="2"/>
  <c r="G52" i="2"/>
  <c r="H52" i="2"/>
  <c r="I52" i="2"/>
  <c r="E53" i="2"/>
  <c r="F53" i="2"/>
  <c r="G53" i="2"/>
  <c r="H53" i="2"/>
  <c r="I53" i="2"/>
  <c r="E54" i="2"/>
  <c r="F54" i="2"/>
  <c r="G54" i="2"/>
  <c r="H54" i="2"/>
  <c r="I54" i="2"/>
  <c r="E55" i="2"/>
  <c r="F55" i="2"/>
  <c r="G55" i="2"/>
  <c r="H55" i="2"/>
  <c r="I55" i="2"/>
  <c r="E56" i="2"/>
  <c r="F56" i="2"/>
  <c r="G56" i="2"/>
  <c r="H56" i="2"/>
  <c r="I56" i="2"/>
  <c r="E57" i="2"/>
  <c r="F57" i="2"/>
  <c r="G57" i="2"/>
  <c r="H57" i="2"/>
  <c r="I57" i="2"/>
  <c r="E58" i="2"/>
  <c r="F58" i="2"/>
  <c r="G58" i="2"/>
  <c r="H58" i="2"/>
  <c r="I58" i="2"/>
  <c r="E59" i="2"/>
  <c r="F59" i="2"/>
  <c r="G59" i="2"/>
  <c r="H59" i="2"/>
  <c r="I59" i="2"/>
  <c r="E60" i="2"/>
  <c r="F60" i="2"/>
  <c r="G60" i="2"/>
  <c r="H60" i="2"/>
  <c r="I60" i="2"/>
  <c r="E61" i="2"/>
  <c r="F61" i="2"/>
  <c r="G61" i="2"/>
  <c r="H61" i="2"/>
  <c r="I61" i="2"/>
  <c r="E62" i="2"/>
  <c r="F62" i="2"/>
  <c r="G62" i="2"/>
  <c r="H62" i="2"/>
  <c r="I62" i="2"/>
  <c r="E63" i="2"/>
  <c r="F63" i="2"/>
  <c r="G63" i="2"/>
  <c r="H63" i="2"/>
  <c r="I63" i="2"/>
  <c r="E64" i="2"/>
  <c r="F64" i="2"/>
  <c r="G64" i="2"/>
  <c r="H64" i="2"/>
  <c r="I64" i="2"/>
  <c r="E65" i="2"/>
  <c r="F65" i="2"/>
  <c r="G65" i="2"/>
  <c r="H65" i="2"/>
  <c r="I65" i="2"/>
  <c r="E66" i="2"/>
  <c r="F66" i="2"/>
  <c r="G66" i="2"/>
  <c r="H66" i="2"/>
  <c r="I66" i="2"/>
  <c r="E67" i="2"/>
  <c r="F67" i="2"/>
  <c r="G67" i="2"/>
  <c r="H67" i="2"/>
  <c r="I67" i="2"/>
  <c r="E68" i="2"/>
  <c r="F68" i="2"/>
  <c r="G68" i="2"/>
  <c r="H68" i="2"/>
  <c r="I68" i="2"/>
  <c r="E69" i="2"/>
  <c r="F69" i="2"/>
  <c r="G69" i="2"/>
  <c r="H69" i="2"/>
  <c r="I69" i="2"/>
  <c r="E70" i="2"/>
  <c r="F70" i="2"/>
  <c r="G70" i="2"/>
  <c r="H70" i="2"/>
  <c r="I70" i="2"/>
  <c r="E71" i="2"/>
  <c r="F71" i="2"/>
  <c r="G71" i="2"/>
  <c r="H71" i="2"/>
  <c r="I71" i="2"/>
  <c r="E72" i="2"/>
  <c r="F72" i="2"/>
  <c r="G72" i="2"/>
  <c r="H72" i="2"/>
  <c r="I72" i="2"/>
  <c r="E73" i="2"/>
  <c r="F73" i="2"/>
  <c r="G73" i="2"/>
  <c r="H73" i="2"/>
  <c r="I73" i="2"/>
  <c r="E74" i="2"/>
  <c r="F74" i="2"/>
  <c r="G74" i="2"/>
  <c r="H74" i="2"/>
  <c r="I74" i="2"/>
  <c r="E75" i="2"/>
  <c r="F75" i="2"/>
  <c r="G75" i="2"/>
  <c r="H75" i="2"/>
  <c r="I75" i="2"/>
  <c r="E76" i="2"/>
  <c r="F76" i="2"/>
  <c r="G76" i="2"/>
  <c r="H76" i="2"/>
  <c r="I76" i="2"/>
  <c r="E77" i="2"/>
  <c r="F77" i="2"/>
  <c r="G77" i="2"/>
  <c r="H77" i="2"/>
  <c r="I77" i="2"/>
  <c r="E78" i="2"/>
  <c r="F78" i="2"/>
  <c r="G78" i="2"/>
  <c r="H78" i="2"/>
  <c r="I78" i="2"/>
  <c r="E79" i="2"/>
  <c r="F79" i="2"/>
  <c r="G79" i="2"/>
  <c r="H79" i="2"/>
  <c r="I79" i="2"/>
  <c r="E80" i="2"/>
  <c r="F80" i="2"/>
  <c r="G80" i="2"/>
  <c r="H80" i="2"/>
  <c r="I80" i="2"/>
  <c r="E81" i="2"/>
  <c r="F81" i="2"/>
  <c r="G81" i="2"/>
  <c r="H81" i="2"/>
  <c r="I81" i="2"/>
  <c r="E82" i="2"/>
  <c r="F82" i="2"/>
  <c r="G82" i="2"/>
  <c r="H82" i="2"/>
  <c r="I82" i="2"/>
  <c r="E83" i="2"/>
  <c r="F83" i="2"/>
  <c r="G83" i="2"/>
  <c r="H83" i="2"/>
  <c r="I83" i="2"/>
  <c r="E84" i="2"/>
  <c r="F84" i="2"/>
  <c r="G84" i="2"/>
  <c r="H84" i="2"/>
  <c r="I84" i="2"/>
  <c r="E85" i="2"/>
  <c r="F85" i="2"/>
  <c r="G85" i="2"/>
  <c r="H85" i="2"/>
  <c r="I85" i="2"/>
  <c r="E86" i="2"/>
  <c r="F86" i="2"/>
  <c r="G86" i="2"/>
  <c r="H86" i="2"/>
  <c r="I86" i="2"/>
  <c r="E87" i="2"/>
  <c r="F87" i="2"/>
  <c r="G87" i="2"/>
  <c r="H87" i="2"/>
  <c r="I87" i="2"/>
  <c r="E88" i="2"/>
  <c r="F88" i="2"/>
  <c r="G88" i="2"/>
  <c r="H88" i="2"/>
  <c r="I88" i="2"/>
  <c r="E89" i="2"/>
  <c r="F89" i="2"/>
  <c r="G89" i="2"/>
  <c r="H89" i="2"/>
  <c r="I89" i="2"/>
  <c r="E90" i="2"/>
  <c r="F90" i="2"/>
  <c r="G90" i="2"/>
  <c r="H90" i="2"/>
  <c r="I90" i="2"/>
  <c r="E91" i="2"/>
  <c r="F91" i="2"/>
  <c r="G91" i="2"/>
  <c r="H91" i="2"/>
  <c r="I91" i="2"/>
  <c r="E92" i="2"/>
  <c r="F92" i="2"/>
  <c r="G92" i="2"/>
  <c r="H92" i="2"/>
  <c r="I92" i="2"/>
  <c r="E93" i="2"/>
  <c r="F93" i="2"/>
  <c r="G93" i="2"/>
  <c r="H93" i="2"/>
  <c r="I93" i="2"/>
  <c r="E94" i="2"/>
  <c r="F94" i="2"/>
  <c r="G94" i="2"/>
  <c r="H94" i="2"/>
  <c r="I94" i="2"/>
  <c r="E95" i="2"/>
  <c r="F95" i="2"/>
  <c r="G95" i="2"/>
  <c r="H95" i="2"/>
  <c r="I95" i="2"/>
  <c r="E96" i="2"/>
  <c r="F96" i="2"/>
  <c r="G96" i="2"/>
  <c r="H96" i="2"/>
  <c r="I96" i="2"/>
  <c r="E97" i="2"/>
  <c r="F97" i="2"/>
  <c r="G97" i="2"/>
  <c r="H97" i="2"/>
  <c r="I97" i="2"/>
  <c r="E98" i="2"/>
  <c r="F98" i="2"/>
  <c r="G98" i="2"/>
  <c r="H98" i="2"/>
  <c r="I98" i="2"/>
  <c r="E99" i="2"/>
  <c r="F99" i="2"/>
  <c r="G99" i="2"/>
  <c r="H99" i="2"/>
  <c r="I99" i="2"/>
  <c r="E100" i="2"/>
  <c r="F100" i="2"/>
  <c r="G100" i="2"/>
  <c r="H100" i="2"/>
  <c r="I100" i="2"/>
  <c r="E101" i="2"/>
  <c r="F101" i="2"/>
  <c r="G101" i="2"/>
  <c r="H101" i="2"/>
  <c r="I101" i="2"/>
  <c r="E102" i="2"/>
  <c r="F102" i="2"/>
  <c r="G102" i="2"/>
  <c r="H102" i="2"/>
  <c r="I102" i="2"/>
  <c r="E103" i="2"/>
  <c r="F103" i="2"/>
  <c r="G103" i="2"/>
  <c r="H103" i="2"/>
  <c r="I103" i="2"/>
  <c r="E104" i="2"/>
  <c r="F104" i="2"/>
  <c r="G104" i="2"/>
  <c r="H104" i="2"/>
  <c r="I104" i="2"/>
  <c r="E105" i="2"/>
  <c r="F105" i="2"/>
  <c r="G105" i="2"/>
  <c r="H105" i="2"/>
  <c r="I105" i="2"/>
  <c r="E106" i="2"/>
  <c r="F106" i="2"/>
  <c r="G106" i="2"/>
  <c r="H106" i="2"/>
  <c r="I106" i="2"/>
  <c r="E107" i="2"/>
  <c r="F107" i="2"/>
  <c r="G107" i="2"/>
  <c r="H107" i="2"/>
  <c r="I107" i="2"/>
  <c r="E108" i="2"/>
  <c r="F108" i="2"/>
  <c r="G108" i="2"/>
  <c r="H108" i="2"/>
  <c r="I108" i="2"/>
  <c r="E109" i="2"/>
  <c r="F109" i="2"/>
  <c r="G109" i="2"/>
  <c r="H109" i="2"/>
  <c r="I109" i="2"/>
  <c r="E110" i="2"/>
  <c r="F110" i="2"/>
  <c r="G110" i="2"/>
  <c r="H110" i="2"/>
  <c r="I110" i="2"/>
  <c r="E111" i="2"/>
  <c r="F111" i="2"/>
  <c r="G111" i="2"/>
  <c r="H111" i="2"/>
  <c r="I111" i="2"/>
  <c r="E112" i="2"/>
  <c r="F112" i="2"/>
  <c r="G112" i="2"/>
  <c r="H112" i="2"/>
  <c r="I112" i="2"/>
  <c r="E113" i="2"/>
  <c r="F113" i="2"/>
  <c r="G113" i="2"/>
  <c r="H113" i="2"/>
  <c r="I113" i="2"/>
  <c r="E114" i="2"/>
  <c r="F114" i="2"/>
  <c r="G114" i="2"/>
  <c r="H114" i="2"/>
  <c r="I114" i="2"/>
  <c r="E115" i="2"/>
  <c r="F115" i="2"/>
  <c r="G115" i="2"/>
  <c r="H115" i="2"/>
  <c r="I115" i="2"/>
  <c r="E116" i="2"/>
  <c r="F116" i="2"/>
  <c r="G116" i="2"/>
  <c r="H116" i="2"/>
  <c r="I116" i="2"/>
  <c r="E117" i="2"/>
  <c r="F117" i="2"/>
  <c r="G117" i="2"/>
  <c r="H117" i="2"/>
  <c r="I117" i="2"/>
  <c r="E118" i="2"/>
  <c r="F118" i="2"/>
  <c r="G118" i="2"/>
  <c r="H118" i="2"/>
  <c r="I118" i="2"/>
  <c r="E119" i="2"/>
  <c r="F119" i="2"/>
  <c r="G119" i="2"/>
  <c r="H119" i="2"/>
  <c r="I119" i="2"/>
  <c r="E120" i="2"/>
  <c r="F120" i="2"/>
  <c r="G120" i="2"/>
  <c r="H120" i="2"/>
  <c r="I120" i="2"/>
  <c r="E121" i="2"/>
  <c r="F121" i="2"/>
  <c r="G121" i="2"/>
  <c r="H121" i="2"/>
  <c r="I121" i="2"/>
  <c r="E122" i="2"/>
  <c r="F122" i="2"/>
  <c r="G122" i="2"/>
  <c r="H122" i="2"/>
  <c r="I122" i="2"/>
  <c r="E123" i="2"/>
  <c r="F123" i="2"/>
  <c r="G123" i="2"/>
  <c r="H123" i="2"/>
  <c r="I123" i="2"/>
  <c r="E124" i="2"/>
  <c r="F124" i="2"/>
  <c r="G124" i="2"/>
  <c r="H124" i="2"/>
  <c r="I124" i="2"/>
  <c r="E125" i="2"/>
  <c r="F125" i="2"/>
  <c r="G125" i="2"/>
  <c r="H125" i="2"/>
  <c r="I125" i="2"/>
  <c r="E126" i="2"/>
  <c r="F126" i="2"/>
  <c r="G126" i="2"/>
  <c r="H126" i="2"/>
  <c r="I126" i="2"/>
  <c r="E127" i="2"/>
  <c r="F127" i="2"/>
  <c r="G127" i="2"/>
  <c r="H127" i="2"/>
  <c r="I127" i="2"/>
  <c r="E128" i="2"/>
  <c r="F128" i="2"/>
  <c r="G128" i="2"/>
  <c r="H128" i="2"/>
  <c r="I128" i="2"/>
  <c r="E129" i="2"/>
  <c r="F129" i="2"/>
  <c r="G129" i="2"/>
  <c r="H129" i="2"/>
  <c r="I129" i="2"/>
  <c r="E130" i="2"/>
  <c r="F130" i="2"/>
  <c r="G130" i="2"/>
  <c r="H130" i="2"/>
  <c r="I130" i="2"/>
  <c r="E131" i="2"/>
  <c r="F131" i="2"/>
  <c r="G131" i="2"/>
  <c r="H131" i="2"/>
  <c r="I131" i="2"/>
  <c r="E132" i="2"/>
  <c r="F132" i="2"/>
  <c r="G132" i="2"/>
  <c r="H132" i="2"/>
  <c r="I132" i="2"/>
  <c r="E133" i="2"/>
  <c r="F133" i="2"/>
  <c r="G133" i="2"/>
  <c r="H133" i="2"/>
  <c r="I133" i="2"/>
  <c r="E134" i="2"/>
  <c r="F134" i="2"/>
  <c r="G134" i="2"/>
  <c r="H134" i="2"/>
  <c r="I134" i="2"/>
  <c r="E135" i="2"/>
  <c r="F135" i="2"/>
  <c r="G135" i="2"/>
  <c r="H135" i="2"/>
  <c r="I135" i="2"/>
  <c r="E136" i="2"/>
  <c r="F136" i="2"/>
  <c r="G136" i="2"/>
  <c r="H136" i="2"/>
  <c r="I136" i="2"/>
  <c r="E137" i="2"/>
  <c r="F137" i="2"/>
  <c r="G137" i="2"/>
  <c r="H137" i="2"/>
  <c r="I137" i="2"/>
  <c r="E138" i="2"/>
  <c r="F138" i="2"/>
  <c r="G138" i="2"/>
  <c r="H138" i="2"/>
  <c r="I138" i="2"/>
  <c r="E139" i="2"/>
  <c r="F139" i="2"/>
  <c r="G139" i="2"/>
  <c r="H139" i="2"/>
  <c r="I139" i="2"/>
  <c r="E140" i="2"/>
  <c r="F140" i="2"/>
  <c r="G140" i="2"/>
  <c r="H140" i="2"/>
  <c r="I140" i="2"/>
  <c r="E141" i="2"/>
  <c r="F141" i="2"/>
  <c r="G141" i="2"/>
  <c r="H141" i="2"/>
  <c r="I141" i="2"/>
  <c r="E142" i="2"/>
  <c r="F142" i="2"/>
  <c r="G142" i="2"/>
  <c r="H142" i="2"/>
  <c r="I142" i="2"/>
  <c r="E143" i="2"/>
  <c r="F143" i="2"/>
  <c r="G143" i="2"/>
  <c r="H143" i="2"/>
  <c r="I143" i="2"/>
  <c r="E144" i="2"/>
  <c r="F144" i="2"/>
  <c r="G144" i="2"/>
  <c r="H144" i="2"/>
  <c r="I144" i="2"/>
  <c r="E145" i="2"/>
  <c r="F145" i="2"/>
  <c r="G145" i="2"/>
  <c r="H145" i="2"/>
  <c r="I145" i="2"/>
  <c r="E146" i="2"/>
  <c r="F146" i="2"/>
  <c r="G146" i="2"/>
  <c r="H146" i="2"/>
  <c r="I146" i="2"/>
  <c r="E147" i="2"/>
  <c r="F147" i="2"/>
  <c r="G147" i="2"/>
  <c r="H147" i="2"/>
  <c r="I147" i="2"/>
  <c r="E148" i="2"/>
  <c r="F148" i="2"/>
  <c r="G148" i="2"/>
  <c r="H148" i="2"/>
  <c r="I148" i="2"/>
  <c r="E149" i="2"/>
  <c r="F149" i="2"/>
  <c r="G149" i="2"/>
  <c r="H149" i="2"/>
  <c r="I149" i="2"/>
  <c r="E150" i="2"/>
  <c r="F150" i="2"/>
  <c r="G150" i="2"/>
  <c r="H150" i="2"/>
  <c r="I150" i="2"/>
  <c r="E151" i="2"/>
  <c r="F151" i="2"/>
  <c r="G151" i="2"/>
  <c r="H151" i="2"/>
  <c r="I151" i="2"/>
  <c r="E152" i="2"/>
  <c r="F152" i="2"/>
  <c r="G152" i="2"/>
  <c r="H152" i="2"/>
  <c r="I152" i="2"/>
  <c r="E153" i="2"/>
  <c r="F153" i="2"/>
  <c r="G153" i="2"/>
  <c r="H153" i="2"/>
  <c r="I153" i="2"/>
  <c r="E154" i="2"/>
  <c r="F154" i="2"/>
  <c r="G154" i="2"/>
  <c r="H154" i="2"/>
  <c r="I154" i="2"/>
  <c r="E155" i="2"/>
  <c r="F155" i="2"/>
  <c r="G155" i="2"/>
  <c r="H155" i="2"/>
  <c r="I155" i="2"/>
  <c r="E156" i="2"/>
  <c r="F156" i="2"/>
  <c r="G156" i="2"/>
  <c r="H156" i="2"/>
  <c r="I156" i="2"/>
  <c r="E157" i="2"/>
  <c r="F157" i="2"/>
  <c r="G157" i="2"/>
  <c r="H157" i="2"/>
  <c r="I157" i="2"/>
  <c r="E158" i="2"/>
  <c r="F158" i="2"/>
  <c r="G158" i="2"/>
  <c r="H158" i="2"/>
  <c r="I158" i="2"/>
  <c r="E159" i="2"/>
  <c r="F159" i="2"/>
  <c r="G159" i="2"/>
  <c r="H159" i="2"/>
  <c r="I159" i="2"/>
  <c r="E160" i="2"/>
  <c r="F160" i="2"/>
  <c r="G160" i="2"/>
  <c r="H160" i="2"/>
  <c r="I160" i="2"/>
  <c r="E161" i="2"/>
  <c r="F161" i="2"/>
  <c r="G161" i="2"/>
  <c r="H161" i="2"/>
  <c r="I161" i="2"/>
  <c r="E162" i="2"/>
  <c r="F162" i="2"/>
  <c r="G162" i="2"/>
  <c r="H162" i="2"/>
  <c r="I162" i="2"/>
  <c r="E163" i="2"/>
  <c r="F163" i="2"/>
  <c r="G163" i="2"/>
  <c r="H163" i="2"/>
  <c r="I163" i="2"/>
  <c r="E164" i="2"/>
  <c r="F164" i="2"/>
  <c r="G164" i="2"/>
  <c r="H164" i="2"/>
  <c r="I164" i="2"/>
  <c r="E165" i="2"/>
  <c r="F165" i="2"/>
  <c r="G165" i="2"/>
  <c r="H165" i="2"/>
  <c r="I165" i="2"/>
  <c r="E166" i="2"/>
  <c r="F166" i="2"/>
  <c r="G166" i="2"/>
  <c r="H166" i="2"/>
  <c r="I166" i="2"/>
  <c r="E167" i="2"/>
  <c r="F167" i="2"/>
  <c r="G167" i="2"/>
  <c r="H167" i="2"/>
  <c r="I167" i="2"/>
  <c r="E168" i="2"/>
  <c r="F168" i="2"/>
  <c r="G168" i="2"/>
  <c r="H168" i="2"/>
  <c r="I168" i="2"/>
  <c r="E169" i="2"/>
  <c r="F169" i="2"/>
  <c r="G169" i="2"/>
  <c r="H169" i="2"/>
  <c r="I169" i="2"/>
  <c r="E170" i="2"/>
  <c r="F170" i="2"/>
  <c r="G170" i="2"/>
  <c r="H170" i="2"/>
  <c r="I170" i="2"/>
  <c r="E171" i="2"/>
  <c r="F171" i="2"/>
  <c r="G171" i="2"/>
  <c r="H171" i="2"/>
  <c r="I171" i="2"/>
  <c r="E172" i="2"/>
  <c r="F172" i="2"/>
  <c r="G172" i="2"/>
  <c r="H172" i="2"/>
  <c r="I172" i="2"/>
  <c r="E173" i="2"/>
  <c r="F173" i="2"/>
  <c r="G173" i="2"/>
  <c r="H173" i="2"/>
  <c r="I173" i="2"/>
  <c r="E174" i="2"/>
  <c r="F174" i="2"/>
  <c r="G174" i="2"/>
  <c r="H174" i="2"/>
  <c r="I174" i="2"/>
  <c r="E175" i="2"/>
  <c r="F175" i="2"/>
  <c r="G175" i="2"/>
  <c r="H175" i="2"/>
  <c r="I175" i="2"/>
  <c r="E176" i="2"/>
  <c r="F176" i="2"/>
  <c r="G176" i="2"/>
  <c r="H176" i="2"/>
  <c r="I176" i="2"/>
  <c r="E177" i="2"/>
  <c r="F177" i="2"/>
  <c r="G177" i="2"/>
  <c r="H177" i="2"/>
  <c r="I177" i="2"/>
  <c r="E178" i="2"/>
  <c r="F178" i="2"/>
  <c r="G178" i="2"/>
  <c r="H178" i="2"/>
  <c r="I178" i="2"/>
  <c r="E179" i="2"/>
  <c r="F179" i="2"/>
  <c r="G179" i="2"/>
  <c r="H179" i="2"/>
  <c r="I179" i="2"/>
  <c r="E180" i="2"/>
  <c r="F180" i="2"/>
  <c r="G180" i="2"/>
  <c r="H180" i="2"/>
  <c r="I180" i="2"/>
  <c r="E181" i="2"/>
  <c r="F181" i="2"/>
  <c r="G181" i="2"/>
  <c r="H181" i="2"/>
  <c r="I181" i="2"/>
  <c r="E182" i="2"/>
  <c r="F182" i="2"/>
  <c r="G182" i="2"/>
  <c r="H182" i="2"/>
  <c r="I182" i="2"/>
  <c r="E183" i="2"/>
  <c r="F183" i="2"/>
  <c r="G183" i="2"/>
  <c r="H183" i="2"/>
  <c r="I183" i="2"/>
  <c r="E184" i="2"/>
  <c r="F184" i="2"/>
  <c r="G184" i="2"/>
  <c r="H184" i="2"/>
  <c r="I184" i="2"/>
  <c r="E185" i="2"/>
  <c r="F185" i="2"/>
  <c r="G185" i="2"/>
  <c r="H185" i="2"/>
  <c r="I185" i="2"/>
  <c r="E186" i="2"/>
  <c r="F186" i="2"/>
  <c r="G186" i="2"/>
  <c r="H186" i="2"/>
  <c r="I186" i="2"/>
  <c r="E187" i="2"/>
  <c r="F187" i="2"/>
  <c r="G187" i="2"/>
  <c r="H187" i="2"/>
  <c r="I187" i="2"/>
  <c r="E188" i="2"/>
  <c r="F188" i="2"/>
  <c r="G188" i="2"/>
  <c r="H188" i="2"/>
  <c r="I188" i="2"/>
  <c r="E189" i="2"/>
  <c r="F189" i="2"/>
  <c r="G189" i="2"/>
  <c r="H189" i="2"/>
  <c r="I189" i="2"/>
  <c r="E190" i="2"/>
  <c r="F190" i="2"/>
  <c r="G190" i="2"/>
  <c r="H190" i="2"/>
  <c r="I190" i="2"/>
  <c r="E191" i="2"/>
  <c r="F191" i="2"/>
  <c r="G191" i="2"/>
  <c r="H191" i="2"/>
  <c r="I191" i="2"/>
  <c r="E192" i="2"/>
  <c r="F192" i="2"/>
  <c r="G192" i="2"/>
  <c r="H192" i="2"/>
  <c r="I192" i="2"/>
  <c r="E193" i="2"/>
  <c r="F193" i="2"/>
  <c r="G193" i="2"/>
  <c r="H193" i="2"/>
  <c r="I193" i="2"/>
  <c r="E194" i="2"/>
  <c r="F194" i="2"/>
  <c r="G194" i="2"/>
  <c r="H194" i="2"/>
  <c r="I194" i="2"/>
  <c r="E195" i="2"/>
  <c r="F195" i="2"/>
  <c r="G195" i="2"/>
  <c r="H195" i="2"/>
  <c r="I195" i="2"/>
  <c r="E196" i="2"/>
  <c r="F196" i="2"/>
  <c r="G196" i="2"/>
  <c r="H196" i="2"/>
  <c r="I196" i="2"/>
  <c r="E197" i="2"/>
  <c r="F197" i="2"/>
  <c r="G197" i="2"/>
  <c r="H197" i="2"/>
  <c r="I197" i="2"/>
  <c r="E198" i="2"/>
  <c r="F198" i="2"/>
  <c r="G198" i="2"/>
  <c r="H198" i="2"/>
  <c r="I198" i="2"/>
  <c r="E199" i="2"/>
  <c r="F199" i="2"/>
  <c r="G199" i="2"/>
  <c r="H199" i="2"/>
  <c r="I199" i="2"/>
  <c r="E200" i="2"/>
  <c r="F200" i="2"/>
  <c r="G200" i="2"/>
  <c r="H200" i="2"/>
  <c r="I200" i="2"/>
  <c r="E201" i="2"/>
  <c r="F201" i="2"/>
  <c r="G201" i="2"/>
  <c r="H201" i="2"/>
  <c r="I201" i="2"/>
  <c r="E202" i="2"/>
  <c r="F202" i="2"/>
  <c r="G202" i="2"/>
  <c r="H202" i="2"/>
  <c r="I202" i="2"/>
  <c r="E203" i="2"/>
  <c r="F203" i="2"/>
  <c r="G203" i="2"/>
  <c r="H203" i="2"/>
  <c r="I203" i="2"/>
  <c r="E204" i="2"/>
  <c r="F204" i="2"/>
  <c r="G204" i="2"/>
  <c r="H204" i="2"/>
  <c r="I204" i="2"/>
  <c r="E205" i="2"/>
  <c r="F205" i="2"/>
  <c r="G205" i="2"/>
  <c r="H205" i="2"/>
  <c r="I205" i="2"/>
  <c r="E206" i="2"/>
  <c r="F206" i="2"/>
  <c r="G206" i="2"/>
  <c r="H206" i="2"/>
  <c r="I206" i="2"/>
  <c r="E207" i="2"/>
  <c r="F207" i="2"/>
  <c r="G207" i="2"/>
  <c r="H207" i="2"/>
  <c r="I207" i="2"/>
  <c r="E208" i="2"/>
  <c r="F208" i="2"/>
  <c r="G208" i="2"/>
  <c r="H208" i="2"/>
  <c r="I208" i="2"/>
  <c r="E209" i="2"/>
  <c r="F209" i="2"/>
  <c r="G209" i="2"/>
  <c r="H209" i="2"/>
  <c r="I209" i="2"/>
  <c r="E210" i="2"/>
  <c r="F210" i="2"/>
  <c r="G210" i="2"/>
  <c r="H210" i="2"/>
  <c r="I210" i="2"/>
  <c r="E211" i="2"/>
  <c r="F211" i="2"/>
  <c r="G211" i="2"/>
  <c r="H211" i="2"/>
  <c r="I211" i="2"/>
  <c r="E212" i="2"/>
  <c r="F212" i="2"/>
  <c r="G212" i="2"/>
  <c r="H212" i="2"/>
  <c r="I212" i="2"/>
  <c r="E213" i="2"/>
  <c r="F213" i="2"/>
  <c r="G213" i="2"/>
  <c r="H213" i="2"/>
  <c r="I213" i="2"/>
  <c r="E214" i="2"/>
  <c r="F214" i="2"/>
  <c r="G214" i="2"/>
  <c r="H214" i="2"/>
  <c r="I214" i="2"/>
  <c r="E215" i="2"/>
  <c r="F215" i="2"/>
  <c r="G215" i="2"/>
  <c r="H215" i="2"/>
  <c r="I215" i="2"/>
  <c r="E216" i="2"/>
  <c r="F216" i="2"/>
  <c r="G216" i="2"/>
  <c r="H216" i="2"/>
  <c r="I216" i="2"/>
  <c r="E217" i="2"/>
  <c r="F217" i="2"/>
  <c r="G217" i="2"/>
  <c r="H217" i="2"/>
  <c r="I217" i="2"/>
  <c r="E218" i="2"/>
  <c r="F218" i="2"/>
  <c r="G218" i="2"/>
  <c r="H218" i="2"/>
  <c r="I218" i="2"/>
  <c r="E219" i="2"/>
  <c r="F219" i="2"/>
  <c r="G219" i="2"/>
  <c r="H219" i="2"/>
  <c r="I219" i="2"/>
  <c r="E220" i="2"/>
  <c r="F220" i="2"/>
  <c r="G220" i="2"/>
  <c r="H220" i="2"/>
  <c r="I220" i="2"/>
  <c r="E221" i="2"/>
  <c r="F221" i="2"/>
  <c r="G221" i="2"/>
  <c r="H221" i="2"/>
  <c r="I221" i="2"/>
  <c r="E222" i="2"/>
  <c r="F222" i="2"/>
  <c r="G222" i="2"/>
  <c r="H222" i="2"/>
  <c r="I222" i="2"/>
  <c r="E223" i="2"/>
  <c r="F223" i="2"/>
  <c r="G223" i="2"/>
  <c r="H223" i="2"/>
  <c r="I223" i="2"/>
  <c r="E224" i="2"/>
  <c r="F224" i="2"/>
  <c r="G224" i="2"/>
  <c r="H224" i="2"/>
  <c r="I224" i="2"/>
  <c r="E225" i="2"/>
  <c r="F225" i="2"/>
  <c r="G225" i="2"/>
  <c r="H225" i="2"/>
  <c r="I225" i="2"/>
  <c r="E226" i="2"/>
  <c r="F226" i="2"/>
  <c r="G226" i="2"/>
  <c r="H226" i="2"/>
  <c r="I226" i="2"/>
  <c r="E227" i="2"/>
  <c r="F227" i="2"/>
  <c r="G227" i="2"/>
  <c r="H227" i="2"/>
  <c r="I227" i="2"/>
  <c r="E228" i="2"/>
  <c r="F228" i="2"/>
  <c r="G228" i="2"/>
  <c r="H228" i="2"/>
  <c r="I228" i="2"/>
  <c r="E229" i="2"/>
  <c r="F229" i="2"/>
  <c r="G229" i="2"/>
  <c r="H229" i="2"/>
  <c r="I229" i="2"/>
  <c r="E230" i="2"/>
  <c r="F230" i="2"/>
  <c r="G230" i="2"/>
  <c r="H230" i="2"/>
  <c r="I230" i="2"/>
  <c r="E231" i="2"/>
  <c r="F231" i="2"/>
  <c r="G231" i="2"/>
  <c r="H231" i="2"/>
  <c r="I231" i="2"/>
  <c r="E232" i="2"/>
  <c r="F232" i="2"/>
  <c r="G232" i="2"/>
  <c r="H232" i="2"/>
  <c r="I232" i="2"/>
  <c r="E233" i="2"/>
  <c r="F233" i="2"/>
  <c r="G233" i="2"/>
  <c r="H233" i="2"/>
  <c r="I233" i="2"/>
  <c r="E234" i="2"/>
  <c r="F234" i="2"/>
  <c r="G234" i="2"/>
  <c r="H234" i="2"/>
  <c r="I234" i="2"/>
  <c r="E235" i="2"/>
  <c r="F235" i="2"/>
  <c r="G235" i="2"/>
  <c r="H235" i="2"/>
  <c r="I235" i="2"/>
  <c r="E236" i="2"/>
  <c r="F236" i="2"/>
  <c r="G236" i="2"/>
  <c r="H236" i="2"/>
  <c r="I236" i="2"/>
  <c r="E237" i="2"/>
  <c r="F237" i="2"/>
  <c r="G237" i="2"/>
  <c r="H237" i="2"/>
  <c r="I237" i="2"/>
  <c r="E238" i="2"/>
  <c r="F238" i="2"/>
  <c r="G238" i="2"/>
  <c r="H238" i="2"/>
  <c r="I238" i="2"/>
  <c r="E239" i="2"/>
  <c r="F239" i="2"/>
  <c r="G239" i="2"/>
  <c r="H239" i="2"/>
  <c r="I239" i="2"/>
  <c r="E240" i="2"/>
  <c r="F240" i="2"/>
  <c r="G240" i="2"/>
  <c r="H240" i="2"/>
  <c r="I240" i="2"/>
  <c r="E241" i="2"/>
  <c r="F241" i="2"/>
  <c r="G241" i="2"/>
  <c r="H241" i="2"/>
  <c r="I241" i="2"/>
  <c r="E242" i="2"/>
  <c r="F242" i="2"/>
  <c r="G242" i="2"/>
  <c r="H242" i="2"/>
  <c r="I242" i="2"/>
  <c r="E243" i="2"/>
  <c r="F243" i="2"/>
  <c r="G243" i="2"/>
  <c r="H243" i="2"/>
  <c r="I243" i="2"/>
  <c r="E244" i="2"/>
  <c r="F244" i="2"/>
  <c r="G244" i="2"/>
  <c r="H244" i="2"/>
  <c r="I244" i="2"/>
  <c r="E245" i="2"/>
  <c r="F245" i="2"/>
  <c r="G245" i="2"/>
  <c r="H245" i="2"/>
  <c r="I245" i="2"/>
  <c r="E246" i="2"/>
  <c r="F246" i="2"/>
  <c r="G246" i="2"/>
  <c r="H246" i="2"/>
  <c r="I246" i="2"/>
  <c r="E247" i="2"/>
  <c r="F247" i="2"/>
  <c r="G247" i="2"/>
  <c r="H247" i="2"/>
  <c r="I247" i="2"/>
  <c r="E248" i="2"/>
  <c r="F248" i="2"/>
  <c r="G248" i="2"/>
  <c r="H248" i="2"/>
  <c r="I248" i="2"/>
  <c r="E249" i="2"/>
  <c r="F249" i="2"/>
  <c r="G249" i="2"/>
  <c r="H249" i="2"/>
  <c r="I249" i="2"/>
  <c r="E250" i="2"/>
  <c r="F250" i="2"/>
  <c r="G250" i="2"/>
  <c r="H250" i="2"/>
  <c r="I250" i="2"/>
  <c r="E251" i="2"/>
  <c r="F251" i="2"/>
  <c r="G251" i="2"/>
  <c r="H251" i="2"/>
  <c r="I251" i="2"/>
  <c r="E252" i="2"/>
  <c r="F252" i="2"/>
  <c r="G252" i="2"/>
  <c r="H252" i="2"/>
  <c r="I252" i="2"/>
  <c r="E253" i="2"/>
  <c r="F253" i="2"/>
  <c r="G253" i="2"/>
  <c r="H253" i="2"/>
  <c r="I253" i="2"/>
  <c r="E254" i="2"/>
  <c r="F254" i="2"/>
  <c r="G254" i="2"/>
  <c r="H254" i="2"/>
  <c r="I254" i="2"/>
  <c r="E255" i="2"/>
  <c r="F255" i="2"/>
  <c r="G255" i="2"/>
  <c r="H255" i="2"/>
  <c r="I255" i="2"/>
  <c r="E256" i="2"/>
  <c r="F256" i="2"/>
  <c r="G256" i="2"/>
  <c r="H256" i="2"/>
  <c r="I256" i="2"/>
  <c r="E257" i="2"/>
  <c r="F257" i="2"/>
  <c r="G257" i="2"/>
  <c r="H257" i="2"/>
  <c r="I257" i="2"/>
  <c r="E258" i="2"/>
  <c r="F258" i="2"/>
  <c r="G258" i="2"/>
  <c r="H258" i="2"/>
  <c r="I258" i="2"/>
  <c r="E259" i="2"/>
  <c r="F259" i="2"/>
  <c r="G259" i="2"/>
  <c r="H259" i="2"/>
  <c r="I259" i="2"/>
  <c r="E260" i="2"/>
  <c r="F260" i="2"/>
  <c r="G260" i="2"/>
  <c r="H260" i="2"/>
  <c r="I260" i="2"/>
  <c r="E261" i="2"/>
  <c r="F261" i="2"/>
  <c r="G261" i="2"/>
  <c r="H261" i="2"/>
  <c r="I261" i="2"/>
  <c r="E262" i="2"/>
  <c r="F262" i="2"/>
  <c r="G262" i="2"/>
  <c r="H262" i="2"/>
  <c r="I262" i="2"/>
  <c r="E263" i="2"/>
  <c r="F263" i="2"/>
  <c r="G263" i="2"/>
  <c r="H263" i="2"/>
  <c r="I263" i="2"/>
  <c r="E264" i="2"/>
  <c r="F264" i="2"/>
  <c r="G264" i="2"/>
  <c r="H264" i="2"/>
  <c r="I264" i="2"/>
  <c r="E265" i="2"/>
  <c r="F265" i="2"/>
  <c r="G265" i="2"/>
  <c r="H265" i="2"/>
  <c r="I265" i="2"/>
  <c r="E266" i="2"/>
  <c r="F266" i="2"/>
  <c r="G266" i="2"/>
  <c r="H266" i="2"/>
  <c r="I266" i="2"/>
  <c r="E267" i="2"/>
  <c r="F267" i="2"/>
  <c r="G267" i="2"/>
  <c r="H267" i="2"/>
  <c r="I267" i="2"/>
  <c r="E268" i="2"/>
  <c r="F268" i="2"/>
  <c r="G268" i="2"/>
  <c r="H268" i="2"/>
  <c r="I268" i="2"/>
  <c r="E269" i="2"/>
  <c r="F269" i="2"/>
  <c r="G269" i="2"/>
  <c r="H269" i="2"/>
  <c r="I269" i="2"/>
  <c r="E270" i="2"/>
  <c r="F270" i="2"/>
  <c r="G270" i="2"/>
  <c r="H270" i="2"/>
  <c r="I270" i="2"/>
  <c r="E271" i="2"/>
  <c r="F271" i="2"/>
  <c r="G271" i="2"/>
  <c r="H271" i="2"/>
  <c r="I271" i="2"/>
  <c r="E272" i="2"/>
  <c r="F272" i="2"/>
  <c r="G272" i="2"/>
  <c r="H272" i="2"/>
  <c r="I272" i="2"/>
  <c r="E273" i="2"/>
  <c r="F273" i="2"/>
  <c r="G273" i="2"/>
  <c r="H273" i="2"/>
  <c r="I273" i="2"/>
  <c r="E274" i="2"/>
  <c r="F274" i="2"/>
  <c r="G274" i="2"/>
  <c r="H274" i="2"/>
  <c r="I274" i="2"/>
  <c r="E275" i="2"/>
  <c r="F275" i="2"/>
  <c r="G275" i="2"/>
  <c r="H275" i="2"/>
  <c r="I275" i="2"/>
  <c r="E276" i="2"/>
  <c r="F276" i="2"/>
  <c r="G276" i="2"/>
  <c r="H276" i="2"/>
  <c r="I276" i="2"/>
  <c r="E277" i="2"/>
  <c r="F277" i="2"/>
  <c r="G277" i="2"/>
  <c r="H277" i="2"/>
  <c r="I277" i="2"/>
  <c r="E278" i="2"/>
  <c r="F278" i="2"/>
  <c r="G278" i="2"/>
  <c r="H278" i="2"/>
  <c r="I278" i="2"/>
  <c r="E279" i="2"/>
  <c r="F279" i="2"/>
  <c r="G279" i="2"/>
  <c r="H279" i="2"/>
  <c r="I279" i="2"/>
  <c r="E280" i="2"/>
  <c r="F280" i="2"/>
  <c r="G280" i="2"/>
  <c r="H280" i="2"/>
  <c r="I280" i="2"/>
  <c r="E281" i="2"/>
  <c r="F281" i="2"/>
  <c r="G281" i="2"/>
  <c r="H281" i="2"/>
  <c r="I281" i="2"/>
  <c r="E282" i="2"/>
  <c r="F282" i="2"/>
  <c r="G282" i="2"/>
  <c r="H282" i="2"/>
  <c r="I282" i="2"/>
  <c r="E283" i="2"/>
  <c r="F283" i="2"/>
  <c r="G283" i="2"/>
  <c r="H283" i="2"/>
  <c r="I283" i="2"/>
  <c r="E284" i="2"/>
  <c r="F284" i="2"/>
  <c r="G284" i="2"/>
  <c r="H284" i="2"/>
  <c r="I284" i="2"/>
  <c r="E285" i="2"/>
  <c r="F285" i="2"/>
  <c r="G285" i="2"/>
  <c r="H285" i="2"/>
  <c r="I285" i="2"/>
  <c r="E286" i="2"/>
  <c r="F286" i="2"/>
  <c r="G286" i="2"/>
  <c r="H286" i="2"/>
  <c r="I286" i="2"/>
  <c r="E287" i="2"/>
  <c r="F287" i="2"/>
  <c r="G287" i="2"/>
  <c r="H287" i="2"/>
  <c r="I287" i="2"/>
  <c r="E288" i="2"/>
  <c r="F288" i="2"/>
  <c r="G288" i="2"/>
  <c r="H288" i="2"/>
  <c r="I288" i="2"/>
  <c r="E289" i="2"/>
  <c r="F289" i="2"/>
  <c r="G289" i="2"/>
  <c r="H289" i="2"/>
  <c r="I289" i="2"/>
  <c r="E290" i="2"/>
  <c r="F290" i="2"/>
  <c r="G290" i="2"/>
  <c r="H290" i="2"/>
  <c r="I290" i="2"/>
  <c r="E291" i="2"/>
  <c r="F291" i="2"/>
  <c r="G291" i="2"/>
  <c r="H291" i="2"/>
  <c r="I291" i="2"/>
  <c r="E292" i="2"/>
  <c r="F292" i="2"/>
  <c r="G292" i="2"/>
  <c r="H292" i="2"/>
  <c r="I292" i="2"/>
  <c r="E293" i="2"/>
  <c r="F293" i="2"/>
  <c r="G293" i="2"/>
  <c r="H293" i="2"/>
  <c r="I293" i="2"/>
  <c r="E294" i="2"/>
  <c r="F294" i="2"/>
  <c r="G294" i="2"/>
  <c r="H294" i="2"/>
  <c r="I294" i="2"/>
  <c r="E295" i="2"/>
  <c r="F295" i="2"/>
  <c r="G295" i="2"/>
  <c r="H295" i="2"/>
  <c r="I295" i="2"/>
  <c r="E296" i="2"/>
  <c r="F296" i="2"/>
  <c r="G296" i="2"/>
  <c r="H296" i="2"/>
  <c r="I296" i="2"/>
  <c r="E297" i="2"/>
  <c r="F297" i="2"/>
  <c r="G297" i="2"/>
  <c r="H297" i="2"/>
  <c r="I297" i="2"/>
  <c r="E298" i="2"/>
  <c r="F298" i="2"/>
  <c r="G298" i="2"/>
  <c r="H298" i="2"/>
  <c r="I298" i="2"/>
  <c r="E299" i="2"/>
  <c r="F299" i="2"/>
  <c r="G299" i="2"/>
  <c r="H299" i="2"/>
  <c r="I299" i="2"/>
  <c r="E300" i="2"/>
  <c r="F300" i="2"/>
  <c r="G300" i="2"/>
  <c r="H300" i="2"/>
  <c r="I300" i="2"/>
  <c r="E301" i="2"/>
  <c r="F301" i="2"/>
  <c r="G301" i="2"/>
  <c r="H301" i="2"/>
  <c r="I301" i="2"/>
  <c r="E302" i="2"/>
  <c r="F302" i="2"/>
  <c r="G302" i="2"/>
  <c r="H302" i="2"/>
  <c r="I302" i="2"/>
  <c r="E303" i="2"/>
  <c r="F303" i="2"/>
  <c r="G303" i="2"/>
  <c r="H303" i="2"/>
  <c r="I303" i="2"/>
  <c r="E304" i="2"/>
  <c r="F304" i="2"/>
  <c r="G304" i="2"/>
  <c r="H304" i="2"/>
  <c r="I304" i="2"/>
  <c r="E305" i="2"/>
  <c r="F305" i="2"/>
  <c r="G305" i="2"/>
  <c r="H305" i="2"/>
  <c r="I305" i="2"/>
  <c r="E306" i="2"/>
  <c r="F306" i="2"/>
  <c r="G306" i="2"/>
  <c r="H306" i="2"/>
  <c r="I306" i="2"/>
  <c r="E307" i="2"/>
  <c r="F307" i="2"/>
  <c r="G307" i="2"/>
  <c r="H307" i="2"/>
  <c r="I307" i="2"/>
  <c r="E308" i="2"/>
  <c r="F308" i="2"/>
  <c r="G308" i="2"/>
  <c r="H308" i="2"/>
  <c r="I308" i="2"/>
  <c r="E309" i="2"/>
  <c r="F309" i="2"/>
  <c r="G309" i="2"/>
  <c r="H309" i="2"/>
  <c r="I309" i="2"/>
  <c r="E310" i="2"/>
  <c r="F310" i="2"/>
  <c r="G310" i="2"/>
  <c r="H310" i="2"/>
  <c r="I310" i="2"/>
  <c r="E311" i="2"/>
  <c r="F311" i="2"/>
  <c r="G311" i="2"/>
  <c r="H311" i="2"/>
  <c r="I311" i="2"/>
  <c r="E312" i="2"/>
  <c r="F312" i="2"/>
  <c r="G312" i="2"/>
  <c r="H312" i="2"/>
  <c r="I312" i="2"/>
  <c r="E313" i="2"/>
  <c r="F313" i="2"/>
  <c r="G313" i="2"/>
  <c r="H313" i="2"/>
  <c r="I313" i="2"/>
  <c r="E314" i="2"/>
  <c r="F314" i="2"/>
  <c r="G314" i="2"/>
  <c r="H314" i="2"/>
  <c r="I314" i="2"/>
  <c r="E315" i="2"/>
  <c r="F315" i="2"/>
  <c r="G315" i="2"/>
  <c r="H315" i="2"/>
  <c r="I315" i="2"/>
  <c r="E316" i="2"/>
  <c r="F316" i="2"/>
  <c r="G316" i="2"/>
  <c r="H316" i="2"/>
  <c r="I316" i="2"/>
  <c r="E317" i="2"/>
  <c r="F317" i="2"/>
  <c r="G317" i="2"/>
  <c r="H317" i="2"/>
  <c r="I317" i="2"/>
  <c r="E318" i="2"/>
  <c r="F318" i="2"/>
  <c r="G318" i="2"/>
  <c r="H318" i="2"/>
  <c r="I318" i="2"/>
  <c r="E319" i="2"/>
  <c r="F319" i="2"/>
  <c r="G319" i="2"/>
  <c r="H319" i="2"/>
  <c r="I319" i="2"/>
  <c r="E320" i="2"/>
  <c r="F320" i="2"/>
  <c r="G320" i="2"/>
  <c r="H320" i="2"/>
  <c r="I320" i="2"/>
  <c r="E321" i="2"/>
  <c r="F321" i="2"/>
  <c r="G321" i="2"/>
  <c r="H321" i="2"/>
  <c r="I321" i="2"/>
  <c r="E322" i="2"/>
  <c r="F322" i="2"/>
  <c r="G322" i="2"/>
  <c r="H322" i="2"/>
  <c r="I322" i="2"/>
  <c r="E323" i="2"/>
  <c r="F323" i="2"/>
  <c r="G323" i="2"/>
  <c r="H323" i="2"/>
  <c r="I323" i="2"/>
  <c r="E324" i="2"/>
  <c r="F324" i="2"/>
  <c r="G324" i="2"/>
  <c r="H324" i="2"/>
  <c r="I324" i="2"/>
  <c r="E325" i="2"/>
  <c r="F325" i="2"/>
  <c r="G325" i="2"/>
  <c r="H325" i="2"/>
  <c r="I325" i="2"/>
  <c r="E326" i="2"/>
  <c r="F326" i="2"/>
  <c r="G326" i="2"/>
  <c r="H326" i="2"/>
  <c r="I326" i="2"/>
  <c r="E327" i="2"/>
  <c r="F327" i="2"/>
  <c r="G327" i="2"/>
  <c r="H327" i="2"/>
  <c r="I327" i="2"/>
  <c r="E328" i="2"/>
  <c r="F328" i="2"/>
  <c r="G328" i="2"/>
  <c r="H328" i="2"/>
  <c r="I328" i="2"/>
  <c r="E329" i="2"/>
  <c r="F329" i="2"/>
  <c r="G329" i="2"/>
  <c r="H329" i="2"/>
  <c r="I329" i="2"/>
  <c r="E330" i="2"/>
  <c r="F330" i="2"/>
  <c r="G330" i="2"/>
  <c r="H330" i="2"/>
  <c r="I330" i="2"/>
  <c r="E331" i="2"/>
  <c r="F331" i="2"/>
  <c r="G331" i="2"/>
  <c r="H331" i="2"/>
  <c r="I331" i="2"/>
  <c r="E332" i="2"/>
  <c r="F332" i="2"/>
  <c r="G332" i="2"/>
  <c r="H332" i="2"/>
  <c r="I332" i="2"/>
  <c r="E333" i="2"/>
  <c r="F333" i="2"/>
  <c r="G333" i="2"/>
  <c r="H333" i="2"/>
  <c r="I333" i="2"/>
  <c r="E334" i="2"/>
  <c r="F334" i="2"/>
  <c r="G334" i="2"/>
  <c r="H334" i="2"/>
  <c r="I334" i="2"/>
  <c r="E335" i="2"/>
  <c r="F335" i="2"/>
  <c r="G335" i="2"/>
  <c r="H335" i="2"/>
  <c r="I335" i="2"/>
  <c r="E336" i="2"/>
  <c r="F336" i="2"/>
  <c r="G336" i="2"/>
  <c r="H336" i="2"/>
  <c r="I336" i="2"/>
  <c r="E337" i="2"/>
  <c r="F337" i="2"/>
  <c r="G337" i="2"/>
  <c r="H337" i="2"/>
  <c r="I337" i="2"/>
  <c r="E338" i="2"/>
  <c r="F338" i="2"/>
  <c r="G338" i="2"/>
  <c r="H338" i="2"/>
  <c r="I338" i="2"/>
  <c r="E339" i="2"/>
  <c r="F339" i="2"/>
  <c r="G339" i="2"/>
  <c r="H339" i="2"/>
  <c r="I339" i="2"/>
  <c r="E340" i="2"/>
  <c r="F340" i="2"/>
  <c r="G340" i="2"/>
  <c r="H340" i="2"/>
  <c r="I340" i="2"/>
  <c r="E341" i="2"/>
  <c r="F341" i="2"/>
  <c r="G341" i="2"/>
  <c r="H341" i="2"/>
  <c r="I341" i="2"/>
  <c r="E342" i="2"/>
  <c r="F342" i="2"/>
  <c r="G342" i="2"/>
  <c r="H342" i="2"/>
  <c r="I342" i="2"/>
  <c r="E343" i="2"/>
  <c r="F343" i="2"/>
  <c r="G343" i="2"/>
  <c r="H343" i="2"/>
  <c r="I343" i="2"/>
  <c r="E344" i="2"/>
  <c r="F344" i="2"/>
  <c r="G344" i="2"/>
  <c r="H344" i="2"/>
  <c r="I344" i="2"/>
  <c r="E345" i="2"/>
  <c r="F345" i="2"/>
  <c r="G345" i="2"/>
  <c r="H345" i="2"/>
  <c r="I345" i="2"/>
  <c r="E346" i="2"/>
  <c r="F346" i="2"/>
  <c r="G346" i="2"/>
  <c r="H346" i="2"/>
  <c r="I346" i="2"/>
  <c r="E347" i="2"/>
  <c r="F347" i="2"/>
  <c r="G347" i="2"/>
  <c r="H347" i="2"/>
  <c r="I347" i="2"/>
  <c r="E348" i="2"/>
  <c r="F348" i="2"/>
  <c r="G348" i="2"/>
  <c r="H348" i="2"/>
  <c r="I348" i="2"/>
  <c r="E349" i="2"/>
  <c r="F349" i="2"/>
  <c r="G349" i="2"/>
  <c r="H349" i="2"/>
  <c r="I349" i="2"/>
  <c r="E350" i="2"/>
  <c r="F350" i="2"/>
  <c r="G350" i="2"/>
  <c r="H350" i="2"/>
  <c r="I350" i="2"/>
  <c r="E351" i="2"/>
  <c r="F351" i="2"/>
  <c r="G351" i="2"/>
  <c r="H351" i="2"/>
  <c r="I351" i="2"/>
  <c r="E352" i="2"/>
  <c r="F352" i="2"/>
  <c r="G352" i="2"/>
  <c r="H352" i="2"/>
  <c r="I352" i="2"/>
  <c r="E353" i="2"/>
  <c r="F353" i="2"/>
  <c r="G353" i="2"/>
  <c r="H353" i="2"/>
  <c r="I353" i="2"/>
  <c r="E354" i="2"/>
  <c r="F354" i="2"/>
  <c r="G354" i="2"/>
  <c r="H354" i="2"/>
  <c r="I354" i="2"/>
  <c r="E355" i="2"/>
  <c r="F355" i="2"/>
  <c r="G355" i="2"/>
  <c r="H355" i="2"/>
  <c r="I355" i="2"/>
  <c r="E356" i="2"/>
  <c r="F356" i="2"/>
  <c r="G356" i="2"/>
  <c r="H356" i="2"/>
  <c r="I356" i="2"/>
  <c r="E357" i="2"/>
  <c r="F357" i="2"/>
  <c r="G357" i="2"/>
  <c r="H357" i="2"/>
  <c r="I357" i="2"/>
  <c r="E358" i="2"/>
  <c r="F358" i="2"/>
  <c r="G358" i="2"/>
  <c r="H358" i="2"/>
  <c r="I358" i="2"/>
  <c r="E359" i="2"/>
  <c r="F359" i="2"/>
  <c r="G359" i="2"/>
  <c r="H359" i="2"/>
  <c r="I359" i="2"/>
  <c r="E360" i="2"/>
  <c r="F360" i="2"/>
  <c r="G360" i="2"/>
  <c r="H360" i="2"/>
  <c r="I360" i="2"/>
  <c r="E361" i="2"/>
  <c r="F361" i="2"/>
  <c r="G361" i="2"/>
  <c r="H361" i="2"/>
  <c r="I361" i="2"/>
  <c r="E362" i="2"/>
  <c r="F362" i="2"/>
  <c r="G362" i="2"/>
  <c r="H362" i="2"/>
  <c r="I362" i="2"/>
  <c r="E363" i="2"/>
  <c r="F363" i="2"/>
  <c r="G363" i="2"/>
  <c r="H363" i="2"/>
  <c r="I363" i="2"/>
  <c r="E364" i="2"/>
  <c r="F364" i="2"/>
  <c r="G364" i="2"/>
  <c r="H364" i="2"/>
  <c r="I364" i="2"/>
  <c r="E365" i="2"/>
  <c r="F365" i="2"/>
  <c r="G365" i="2"/>
  <c r="H365" i="2"/>
  <c r="I365" i="2"/>
  <c r="F7" i="2"/>
  <c r="H7" i="2"/>
  <c r="E4" i="2"/>
  <c r="G4" i="2"/>
  <c r="F6" i="2"/>
  <c r="H6" i="2"/>
  <c r="H4" i="2"/>
  <c r="F4" i="2"/>
  <c r="C8" i="2"/>
  <c r="C9" i="2"/>
  <c r="C13" i="2"/>
  <c r="C14" i="2"/>
  <c r="C15" i="2"/>
  <c r="C11" i="2"/>
  <c r="C8" i="1"/>
  <c r="C9" i="1"/>
  <c r="C13" i="1"/>
  <c r="C14" i="1"/>
  <c r="C15" i="1"/>
  <c r="E4" i="1" a="1"/>
  <c r="E4" i="1"/>
  <c r="C1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<sst xmlns="http://schemas.openxmlformats.org/spreadsheetml/2006/main" count="38" uniqueCount="24">
  <si>
    <t>Cost</t>
  </si>
  <si>
    <t>Down payment</t>
  </si>
  <si>
    <t>Monthly payment</t>
  </si>
  <si>
    <t>Interest rate</t>
  </si>
  <si>
    <t>Term in years</t>
  </si>
  <si>
    <t>Down payment %</t>
  </si>
  <si>
    <t>Loan</t>
  </si>
  <si>
    <t>Total interest</t>
  </si>
  <si>
    <t>Total principal</t>
  </si>
  <si>
    <t>Total payments</t>
  </si>
  <si>
    <t>Period</t>
  </si>
  <si>
    <t>Interest</t>
  </si>
  <si>
    <t>Principal</t>
  </si>
  <si>
    <t>Total Pmt</t>
  </si>
  <si>
    <t>Balance</t>
  </si>
  <si>
    <t>Payment schedule - Legacy Excel</t>
  </si>
  <si>
    <t>Mortgage payment schedule</t>
  </si>
  <si>
    <t>Link to article</t>
  </si>
  <si>
    <t>IntAnnual = C5</t>
  </si>
  <si>
    <t>loanAmt = C9</t>
  </si>
  <si>
    <t>loanYears = C6</t>
  </si>
  <si>
    <t>Payment schedule - dynamic array version</t>
  </si>
  <si>
    <t>Modern Excel solution</t>
  </si>
  <si>
    <t>Legacy Excel solution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</si>
</sst>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2"/>
      <color theme="1"/>
      <name val="Calibri"/>
      <family val="2"/>
      <scheme val="minor"/>
    </font>
    <font>
      <b/>
      <sz val="12"/>
      <color theme="1"/>
      <name val="Calibri"/>
      <family val="2"/>
      <scheme val="minor"/>
    </font>
    <font>
      <u/>
      <sz val="12"/>
      <color theme="10"/>
      <name val="Calibri"/>
      <family val="2"/>
      <scheme val="minor"/>
    </font>
    <font>
      <i/>
      <sz val="12"/>
      <color theme="1"/>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s>
  <borders count="2">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2">
    <xf numFmtId="0" fontId="0" fillId="0" borderId="0"/>
    <xf numFmtId="0" fontId="2" fillId="0" borderId="0" applyNumberFormat="0" applyFill="0" applyBorder="0" applyAlignment="0" applyProtection="0"/>
  </cellStyleXfs>
  <cellXfs count="11">
    <xf numFmtId="0" fontId="0" fillId="0" borderId="0" xfId="0"/>
    <xf numFmtId="0" fontId="1" fillId="0" borderId="0" xfId="0" applyFont="1"/>
    <xf numFmtId="9" fontId="0" fillId="0" borderId="1" xfId="0" applyNumberFormat="1" applyBorder="1"/>
    <xf numFmtId="0" fontId="0" fillId="0" borderId="1" xfId="0" applyBorder="1"/>
    <xf numFmtId="0" fontId="0" fillId="2" borderId="1" xfId="0" applyFill="1" applyBorder="1"/>
    <xf numFmtId="0" fontId="0" fillId="3" borderId="1" xfId="0" applyFill="1" applyBorder="1"/>
    <xf numFmtId="3" fontId="0" fillId="0" borderId="1" xfId="0" applyNumberFormat="1" applyBorder="1"/>
    <xf numFmtId="10" fontId="0" fillId="0" borderId="1" xfId="0" applyNumberFormat="1" applyBorder="1"/>
    <xf numFmtId="4" fontId="0" fillId="0" borderId="0" xfId="0" applyNumberFormat="1"/>
    <xf numFmtId="0" fontId="2" fillId="0" borderId="0" xfId="1"/>
    <xf numFmtId="0" fontId="3" fillId="0" borderId="0" xfId="0" applyFont="1"/>
  </cellXfs>
  <cellStyles count="2">
    <cellStyle name="Hyperlink" xfId="1" builtinId="8"/>
    <cellStyle name="Normal" xfId="0" builtinId="0"/>
  </cellStyles>
  <dxfs count="4">
    <dxf>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none">
          <bgColor auto="1"/>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exceljet.net"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exceljet.net" TargetMode="External"/></Relationships>
</file>

<file path=xl/drawings/drawing1.xml><?xml version="1.0" encoding="utf-8"?>
<xdr:wsDr xmlns:xdr="http://schemas.openxmlformats.org/drawingml/2006/spreadsheetDrawing" xmlns:a="http://schemas.openxmlformats.org/drawingml/2006/main">
  <xdr:twoCellAnchor>
    <xdr:from>
      <xdr:col>10</xdr:col>
      <xdr:colOff>0</xdr:colOff>
      <xdr:row>3</xdr:row>
      <xdr:rowOff>0</xdr:rowOff>
    </xdr:from>
    <xdr:to>
      <xdr:col>15</xdr:col>
      <xdr:colOff>0</xdr:colOff>
      <xdr:row>11</xdr:row>
      <xdr:rowOff>152400</xdr:rowOff>
    </xdr:to>
    <xdr:sp macro="" textlink="">
      <xdr:nvSpPr>
        <xdr:cNvPr id="3" name="TextBox 2">
          <a:extLst>
            <a:ext uri="{FF2B5EF4-FFF2-40B4-BE49-F238E27FC236}">
              <a16:creationId xmlns:a16="http://schemas.microsoft.com/office/drawing/2014/main" id="{10EDF7B1-E506-463C-8D7F-3618E051E5DA}"/>
            </a:ext>
          </a:extLst>
        </xdr:cNvPr>
        <xdr:cNvSpPr txBox="1"/>
      </xdr:nvSpPr>
      <xdr:spPr>
        <a:xfrm>
          <a:off x="8029575" y="600075"/>
          <a:ext cx="3048000" cy="17526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91440" bIns="91440" rtlCol="0" anchor="t"/>
        <a:lstStyle/>
        <a:p>
          <a:r>
            <a:rPr lang="en-US" sz="1100"/>
            <a:t>This</a:t>
          </a:r>
          <a:r>
            <a:rPr lang="en-US" sz="1100" baseline="0"/>
            <a:t> version of the Mortgage Payment schedule will only work in Excel 2021 or later because it depends on dynamic array formulas. The entire table is created with one formula in cell E4. One big advantage is that the table will grow or shrink when the term in years in changed. Another big advantage is that we can name variables with LET and not worry about using absolute references or named ranges.</a:t>
          </a:r>
          <a:endParaRPr lang="en-US" sz="1100"/>
        </a:p>
      </xdr:txBody>
    </xdr:sp>
    <xdr:clientData/>
  </xdr:twoCellAnchor>
  <xdr:twoCellAnchor editAs="oneCell">
    <xdr:from>
      <xdr:col>10</xdr:col>
      <xdr:colOff>0</xdr:colOff>
      <xdr:row>14</xdr:row>
      <xdr:rowOff>0</xdr:rowOff>
    </xdr:from>
    <xdr:to>
      <xdr:col>12</xdr:col>
      <xdr:colOff>447675</xdr:colOff>
      <xdr:row>15</xdr:row>
      <xdr:rowOff>197632</xdr:rowOff>
    </xdr:to>
    <xdr:pic>
      <xdr:nvPicPr>
        <xdr:cNvPr id="4" name="Picture 3" descr="A black and grey logo&#10;&#10;Description automatically generated">
          <a:hlinkClick xmlns:r="http://schemas.openxmlformats.org/officeDocument/2006/relationships" r:id="rId1"/>
          <a:extLst>
            <a:ext uri="{FF2B5EF4-FFF2-40B4-BE49-F238E27FC236}">
              <a16:creationId xmlns:a16="http://schemas.microsoft.com/office/drawing/2014/main" id="{82D9A40C-8A84-40D9-A5A5-F445962C416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029575" y="2800350"/>
          <a:ext cx="1666875" cy="3976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2</xdr:row>
      <xdr:rowOff>200024</xdr:rowOff>
    </xdr:from>
    <xdr:to>
      <xdr:col>15</xdr:col>
      <xdr:colOff>0</xdr:colOff>
      <xdr:row>15</xdr:row>
      <xdr:rowOff>0</xdr:rowOff>
    </xdr:to>
    <xdr:sp macro="" textlink="">
      <xdr:nvSpPr>
        <xdr:cNvPr id="3" name="TextBox 2">
          <a:extLst>
            <a:ext uri="{FF2B5EF4-FFF2-40B4-BE49-F238E27FC236}">
              <a16:creationId xmlns:a16="http://schemas.microsoft.com/office/drawing/2014/main" id="{67C83DED-D1AA-4148-8076-F616FFB6544C}"/>
            </a:ext>
          </a:extLst>
        </xdr:cNvPr>
        <xdr:cNvSpPr txBox="1"/>
      </xdr:nvSpPr>
      <xdr:spPr>
        <a:xfrm>
          <a:off x="8029575" y="600074"/>
          <a:ext cx="3048000" cy="2400301"/>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91440" bIns="91440" rtlCol="0" anchor="t"/>
        <a:lstStyle/>
        <a:p>
          <a:r>
            <a:rPr lang="en-US" sz="1100"/>
            <a:t>This</a:t>
          </a:r>
          <a:r>
            <a:rPr lang="en-US" sz="1100" baseline="0"/>
            <a:t> version of the Mortgage Payment schedule will work in older versions of Excel. Note that in order to make the term in years variable, we need to do some extra work in the formulas. Namely, we need to stop the periods from incrementing when we reach the total number of periods (term * 12) and then suppress the other calculations after that point. We are also using some named ranges to make the formulas easier to read and to avoid a lot of absolute references. This is not necessary in the dynamic array version because we can name variables with LET and because we don't need to copy and paste formulas.</a:t>
          </a:r>
          <a:endParaRPr lang="en-US" sz="1100"/>
        </a:p>
      </xdr:txBody>
    </xdr:sp>
    <xdr:clientData/>
  </xdr:twoCellAnchor>
  <xdr:twoCellAnchor editAs="oneCell">
    <xdr:from>
      <xdr:col>10</xdr:col>
      <xdr:colOff>0</xdr:colOff>
      <xdr:row>17</xdr:row>
      <xdr:rowOff>0</xdr:rowOff>
    </xdr:from>
    <xdr:to>
      <xdr:col>12</xdr:col>
      <xdr:colOff>447675</xdr:colOff>
      <xdr:row>18</xdr:row>
      <xdr:rowOff>197632</xdr:rowOff>
    </xdr:to>
    <xdr:pic>
      <xdr:nvPicPr>
        <xdr:cNvPr id="2" name="Picture 1" descr="A black and grey logo&#10;&#10;Description automatically generated">
          <a:hlinkClick xmlns:r="http://schemas.openxmlformats.org/officeDocument/2006/relationships" r:id="rId1"/>
          <a:extLst>
            <a:ext uri="{FF2B5EF4-FFF2-40B4-BE49-F238E27FC236}">
              <a16:creationId xmlns:a16="http://schemas.microsoft.com/office/drawing/2014/main" id="{F9CABC63-68F5-45F3-B9D6-971B827C7B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029575" y="3400425"/>
          <a:ext cx="1666875" cy="39765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xceljet.net/formulas/mortgage-payment-schedul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exceljet.net/formulas/mortgage-payment-schedu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3AC66-AFDE-4344-92C9-90F68B1D1C65}">
  <dimension ref="B2:K365"/>
  <sheetViews>
    <sheetView showGridLines="0" tabSelected="1" workbookViewId="0">
      <selection activeCell="E4" sqref="E4"/>
    </sheetView>
  </sheetViews>
  <sheetFormatPr defaultColWidth="8" defaultRowHeight="15.75" x14ac:dyDescent="0.25"/>
  <cols>
    <col min="2" max="2" width="16.25" customWidth="1"/>
    <col min="3" max="3" width="12.625" customWidth="1"/>
    <col min="6" max="7" width="10.625" customWidth="1"/>
    <col min="8" max="8" width="12.625" customWidth="1"/>
    <col min="9" max="9" width="10.625" customWidth="1"/>
  </cols>
  <sheetData>
    <row r="2" spans="2:9" x14ac:dyDescent="0.25">
      <c r="B2" s="1" t="s">
        <v>16</v>
      </c>
      <c r="E2" t="s">
        <v>21</v>
      </c>
    </row>
    <row r="4" spans="2:9" x14ac:dyDescent="0.25">
      <c r="B4" s="4" t="s">
        <v>0</v>
      </c>
      <c r="C4" s="6">
        <v>500000</v>
      </c>
      <c r="E4" s="3" cm="1">
        <f t="array" ref="E4:I365">_xlfn.LET(
_xlpm.loanAmt,C9,
_xlpm.intAnnual,C5,
_xlpm.loanYears,C6,
_xlpm.rate,_xlpm.intAnnual/12,
_xlpm.nper,_xlpm.loanYears*12,
_xlpm.pv,-_xlpm.loanAmt,
_xlpm.pmt,PMT(_xlpm.rate,_xlpm.nper,_xlpm.pv),
_xlpm.pers,_xlfn.SEQUENCE(_xlpm.nper),
_xlpm.ipmts,IPMT(_xlpm.rate,_xlpm.pers,_xlpm.nper,_xlpm.pv),
_xlpm.ppmts,PPMT(_xlpm.rate,_xlpm.pers,_xlpm.nper,_xlpm.pv),
_xlpm.bals,_xlfn.SCAN(_xlpm.loanAmt,_xlpm.ppmts,_xlfn.LAMBDA(_xlpm.x,_xlpm.r,_xlpm.x-_xlpm.r)),
_xlpm.tInterest,SUM(_xlpm.ipmts),
_xlpm.tPrincipal,SUM(_xlpm.ppmts),
_xlpm.tPaid,_xlpm.tInterest+_xlpm.tPrincipal,
_xlfn.VSTACK(
_xlfn.HSTACK(_xlpm.nper,_xlpm.tInterest,_xlpm.tPrincipal,_xlpm.tPaid,""),
_xlfn.HSTACK("Period","Interest","Principal","Total Pmt","Balance"),
_xlfn.HSTACK(_xlpm.pers,_xlpm.ipmts,_xlpm.ppmts,_xlpm.ipmts+_xlpm.ppmts,_xlpm.bals)
))</f>
        <v>360</v>
      </c>
      <c r="F4" s="8">
        <v>627790.0421902769</v>
      </c>
      <c r="G4" s="8">
        <v>449999.99999999994</v>
      </c>
      <c r="H4" s="8">
        <v>1077790.0421902768</v>
      </c>
      <c r="I4" s="3" t="str">
        <v/>
      </c>
    </row>
    <row r="5" spans="2:9" x14ac:dyDescent="0.25">
      <c r="B5" s="4" t="s">
        <v>3</v>
      </c>
      <c r="C5" s="7">
        <v>7.0000000000000007E-2</v>
      </c>
      <c r="E5" s="4" t="str">
        <v>Period</v>
      </c>
      <c r="F5" s="4" t="str">
        <v>Interest</v>
      </c>
      <c r="G5" s="4" t="str">
        <v>Principal</v>
      </c>
      <c r="H5" s="4" t="str">
        <v>Total Pmt</v>
      </c>
      <c r="I5" s="4" t="str">
        <v>Balance</v>
      </c>
    </row>
    <row r="6" spans="2:9" x14ac:dyDescent="0.25">
      <c r="B6" s="4" t="s">
        <v>4</v>
      </c>
      <c r="C6" s="3">
        <v>30</v>
      </c>
      <c r="E6">
        <v>1</v>
      </c>
      <c r="F6" s="8">
        <v>2625</v>
      </c>
      <c r="G6" s="8">
        <v>368.86122830632416</v>
      </c>
      <c r="H6" s="8">
        <v>2993.8612283063239</v>
      </c>
      <c r="I6" s="8">
        <v>449631.13877169369</v>
      </c>
    </row>
    <row r="7" spans="2:9" x14ac:dyDescent="0.25">
      <c r="B7" s="4" t="s">
        <v>5</v>
      </c>
      <c r="C7" s="2">
        <v>0.1</v>
      </c>
      <c r="E7">
        <v>2</v>
      </c>
      <c r="F7" s="8">
        <v>2622.8483095015467</v>
      </c>
      <c r="G7" s="8">
        <v>371.0129188047776</v>
      </c>
      <c r="H7" s="8">
        <v>2993.8612283063244</v>
      </c>
      <c r="I7" s="8">
        <v>449260.12585288892</v>
      </c>
    </row>
    <row r="8" spans="2:9" x14ac:dyDescent="0.25">
      <c r="B8" s="4" t="s">
        <v>1</v>
      </c>
      <c r="C8" s="6">
        <f>C4*C7</f>
        <v>50000</v>
      </c>
      <c r="E8">
        <v>3</v>
      </c>
      <c r="F8" s="8">
        <v>2620.6840674751857</v>
      </c>
      <c r="G8" s="8">
        <v>373.17716083113885</v>
      </c>
      <c r="H8" s="8">
        <v>2993.8612283063244</v>
      </c>
      <c r="I8" s="8">
        <v>448886.94869205781</v>
      </c>
    </row>
    <row r="9" spans="2:9" x14ac:dyDescent="0.25">
      <c r="B9" s="4" t="s">
        <v>6</v>
      </c>
      <c r="C9" s="6">
        <f>C4-C8</f>
        <v>450000</v>
      </c>
      <c r="E9">
        <v>4</v>
      </c>
      <c r="F9" s="8">
        <v>2618.5072007036702</v>
      </c>
      <c r="G9" s="8">
        <v>375.3540276026539</v>
      </c>
      <c r="H9" s="8">
        <v>2993.8612283063239</v>
      </c>
      <c r="I9" s="8">
        <v>448511.59466445516</v>
      </c>
    </row>
    <row r="10" spans="2:9" x14ac:dyDescent="0.25">
      <c r="E10">
        <v>5</v>
      </c>
      <c r="F10" s="8">
        <v>2616.3176355426554</v>
      </c>
      <c r="G10" s="8">
        <v>377.54359276366938</v>
      </c>
      <c r="H10" s="8">
        <v>2993.8612283063248</v>
      </c>
      <c r="I10" s="8">
        <v>448134.0510716915</v>
      </c>
    </row>
    <row r="11" spans="2:9" x14ac:dyDescent="0.25">
      <c r="B11" s="5" t="s">
        <v>2</v>
      </c>
      <c r="C11" s="6">
        <f>PMT(C5/12,C6*12,-C9)</f>
        <v>2993.8612283063244</v>
      </c>
      <c r="E11">
        <v>6</v>
      </c>
      <c r="F11" s="8">
        <v>2614.1152979182002</v>
      </c>
      <c r="G11" s="8">
        <v>379.74593038812412</v>
      </c>
      <c r="H11" s="8">
        <v>2993.8612283063244</v>
      </c>
      <c r="I11" s="8">
        <v>447754.3051413034</v>
      </c>
    </row>
    <row r="12" spans="2:9" x14ac:dyDescent="0.25">
      <c r="E12">
        <v>7</v>
      </c>
      <c r="F12" s="8">
        <v>2611.9001133242696</v>
      </c>
      <c r="G12" s="8">
        <v>381.96111498205471</v>
      </c>
      <c r="H12" s="8">
        <v>2993.8612283063244</v>
      </c>
      <c r="I12" s="8">
        <v>447372.34402632137</v>
      </c>
    </row>
    <row r="13" spans="2:9" x14ac:dyDescent="0.25">
      <c r="B13" s="5" t="s">
        <v>7</v>
      </c>
      <c r="C13" s="6">
        <f>CUMIPMT(C5/12,C6*12,C9,1,C6*12,0)</f>
        <v>-627790.04219027678</v>
      </c>
      <c r="E13">
        <v>8</v>
      </c>
      <c r="F13" s="8">
        <v>2609.6720068202076</v>
      </c>
      <c r="G13" s="8">
        <v>384.18922148611676</v>
      </c>
      <c r="H13" s="8">
        <v>2993.8612283063244</v>
      </c>
      <c r="I13" s="8">
        <v>446988.15480483527</v>
      </c>
    </row>
    <row r="14" spans="2:9" x14ac:dyDescent="0.25">
      <c r="B14" s="5" t="s">
        <v>8</v>
      </c>
      <c r="C14" s="6">
        <f>CUMPRINC(C5/12,C6*12,C9,1,C6*12,0)</f>
        <v>-450000.00000000006</v>
      </c>
      <c r="E14">
        <v>9</v>
      </c>
      <c r="F14" s="8">
        <v>2607.4309030282052</v>
      </c>
      <c r="G14" s="8">
        <v>386.43032527811908</v>
      </c>
      <c r="H14" s="8">
        <v>2993.8612283063244</v>
      </c>
      <c r="I14" s="8">
        <v>446601.72447955713</v>
      </c>
    </row>
    <row r="15" spans="2:9" x14ac:dyDescent="0.25">
      <c r="B15" s="5" t="s">
        <v>9</v>
      </c>
      <c r="C15" s="6">
        <f>SUM(C13:C14)</f>
        <v>-1077790.0421902768</v>
      </c>
      <c r="E15">
        <v>10</v>
      </c>
      <c r="F15" s="8">
        <v>2605.1767261307496</v>
      </c>
      <c r="G15" s="8">
        <v>388.68450217557483</v>
      </c>
      <c r="H15" s="8">
        <v>2993.8612283063244</v>
      </c>
      <c r="I15" s="8">
        <v>446213.03997738153</v>
      </c>
    </row>
    <row r="16" spans="2:9" x14ac:dyDescent="0.25">
      <c r="E16">
        <v>11</v>
      </c>
      <c r="F16" s="8">
        <v>2602.9093998680587</v>
      </c>
      <c r="G16" s="8">
        <v>390.95182843826575</v>
      </c>
      <c r="H16" s="8">
        <v>2993.8612283063244</v>
      </c>
      <c r="I16" s="8">
        <v>445822.08814894326</v>
      </c>
    </row>
    <row r="17" spans="5:11" x14ac:dyDescent="0.25">
      <c r="E17">
        <v>12</v>
      </c>
      <c r="F17" s="8">
        <v>2600.6288475355022</v>
      </c>
      <c r="G17" s="8">
        <v>393.23238077082215</v>
      </c>
      <c r="H17" s="8">
        <v>2993.8612283063244</v>
      </c>
      <c r="I17" s="8">
        <v>445428.85576817242</v>
      </c>
      <c r="K17" s="9" t="s">
        <v>17</v>
      </c>
    </row>
    <row r="18" spans="5:11" x14ac:dyDescent="0.25">
      <c r="E18">
        <v>13</v>
      </c>
      <c r="F18" s="8">
        <v>2598.3349919810057</v>
      </c>
      <c r="G18" s="8">
        <v>395.52623632531862</v>
      </c>
      <c r="H18" s="8">
        <v>2993.8612283063244</v>
      </c>
      <c r="I18" s="8">
        <v>445033.32953184709</v>
      </c>
    </row>
    <row r="19" spans="5:11" x14ac:dyDescent="0.25">
      <c r="E19">
        <v>14</v>
      </c>
      <c r="F19" s="8">
        <v>2596.0277556024416</v>
      </c>
      <c r="G19" s="8">
        <v>397.83347270388305</v>
      </c>
      <c r="H19" s="8">
        <v>2993.8612283063248</v>
      </c>
      <c r="I19" s="8">
        <v>444635.49605914322</v>
      </c>
      <c r="K19" s="9" t="s">
        <v>22</v>
      </c>
    </row>
    <row r="20" spans="5:11" x14ac:dyDescent="0.25">
      <c r="E20">
        <v>15</v>
      </c>
      <c r="F20" s="8">
        <v>2593.707060345002</v>
      </c>
      <c r="G20" s="8">
        <v>400.15416796132234</v>
      </c>
      <c r="H20" s="8">
        <v>2993.8612283063244</v>
      </c>
      <c r="I20" s="8">
        <v>444235.34189118189</v>
      </c>
      <c r="K20" s="9" t="s">
        <v>23</v>
      </c>
    </row>
    <row r="21" spans="5:11" x14ac:dyDescent="0.25">
      <c r="E21">
        <v>16</v>
      </c>
      <c r="F21" s="8">
        <v>2591.3728276985607</v>
      </c>
      <c r="G21" s="8">
        <v>402.48840060776348</v>
      </c>
      <c r="H21" s="8">
        <v>2993.8612283063244</v>
      </c>
      <c r="I21" s="8">
        <v>443832.85349057411</v>
      </c>
    </row>
    <row r="22" spans="5:11" x14ac:dyDescent="0.25">
      <c r="E22">
        <v>17</v>
      </c>
      <c r="F22" s="8">
        <v>2589.0249786950158</v>
      </c>
      <c r="G22" s="8">
        <v>404.8362496113088</v>
      </c>
      <c r="H22" s="8">
        <v>2993.8612283063244</v>
      </c>
      <c r="I22" s="8">
        <v>443428.01724096283</v>
      </c>
    </row>
    <row r="23" spans="5:11" x14ac:dyDescent="0.25">
      <c r="E23">
        <v>18</v>
      </c>
      <c r="F23" s="8">
        <v>2586.6634339056163</v>
      </c>
      <c r="G23" s="8">
        <v>407.19779440070812</v>
      </c>
      <c r="H23" s="8">
        <v>2993.8612283063244</v>
      </c>
      <c r="I23" s="8">
        <v>443020.81944656215</v>
      </c>
    </row>
    <row r="24" spans="5:11" x14ac:dyDescent="0.25">
      <c r="E24">
        <v>19</v>
      </c>
      <c r="F24" s="8">
        <v>2584.2881134382792</v>
      </c>
      <c r="G24" s="8">
        <v>409.57311486804548</v>
      </c>
      <c r="H24" s="8">
        <v>2993.8612283063248</v>
      </c>
      <c r="I24" s="8">
        <v>442611.24633169413</v>
      </c>
    </row>
    <row r="25" spans="5:11" x14ac:dyDescent="0.25">
      <c r="E25">
        <v>20</v>
      </c>
      <c r="F25" s="8">
        <v>2581.8989369348824</v>
      </c>
      <c r="G25" s="8">
        <v>411.96229137144235</v>
      </c>
      <c r="H25" s="8">
        <v>2993.8612283063248</v>
      </c>
      <c r="I25" s="8">
        <v>442199.2840403227</v>
      </c>
    </row>
    <row r="26" spans="5:11" x14ac:dyDescent="0.25">
      <c r="E26">
        <v>21</v>
      </c>
      <c r="F26" s="8">
        <v>2579.4958235685485</v>
      </c>
      <c r="G26" s="8">
        <v>414.36540473777575</v>
      </c>
      <c r="H26" s="8">
        <v>2993.8612283063244</v>
      </c>
      <c r="I26" s="8">
        <v>441784.91863558494</v>
      </c>
    </row>
    <row r="27" spans="5:11" x14ac:dyDescent="0.25">
      <c r="E27">
        <v>22</v>
      </c>
      <c r="F27" s="8">
        <v>2577.0786920409114</v>
      </c>
      <c r="G27" s="8">
        <v>416.78253626541277</v>
      </c>
      <c r="H27" s="8">
        <v>2993.8612283063239</v>
      </c>
      <c r="I27" s="8">
        <v>441368.1360993195</v>
      </c>
    </row>
    <row r="28" spans="5:11" x14ac:dyDescent="0.25">
      <c r="E28">
        <v>23</v>
      </c>
      <c r="F28" s="8">
        <v>2574.6474605793633</v>
      </c>
      <c r="G28" s="8">
        <v>419.21376772696101</v>
      </c>
      <c r="H28" s="8">
        <v>2993.8612283063244</v>
      </c>
      <c r="I28" s="8">
        <v>440948.92233159253</v>
      </c>
    </row>
    <row r="29" spans="5:11" x14ac:dyDescent="0.25">
      <c r="E29">
        <v>24</v>
      </c>
      <c r="F29" s="8">
        <v>2572.2020469342892</v>
      </c>
      <c r="G29" s="8">
        <v>421.65918137203499</v>
      </c>
      <c r="H29" s="8">
        <v>2993.8612283063244</v>
      </c>
      <c r="I29" s="8">
        <v>440527.2631502205</v>
      </c>
    </row>
    <row r="30" spans="5:11" x14ac:dyDescent="0.25">
      <c r="E30">
        <v>25</v>
      </c>
      <c r="F30" s="8">
        <v>2569.7423683762859</v>
      </c>
      <c r="G30" s="8">
        <v>424.11885993003858</v>
      </c>
      <c r="H30" s="8">
        <v>2993.8612283063244</v>
      </c>
      <c r="I30" s="8">
        <v>440103.14429029048</v>
      </c>
    </row>
    <row r="31" spans="5:11" x14ac:dyDescent="0.25">
      <c r="E31">
        <v>26</v>
      </c>
      <c r="F31" s="8">
        <v>2567.2683416933601</v>
      </c>
      <c r="G31" s="8">
        <v>426.59288661296381</v>
      </c>
      <c r="H31" s="8">
        <v>2993.8612283063239</v>
      </c>
      <c r="I31" s="8">
        <v>439676.5514036775</v>
      </c>
    </row>
    <row r="32" spans="5:11" x14ac:dyDescent="0.25">
      <c r="E32">
        <v>27</v>
      </c>
      <c r="F32" s="8">
        <v>2564.7798831881187</v>
      </c>
      <c r="G32" s="8">
        <v>429.08134511820612</v>
      </c>
      <c r="H32" s="8">
        <v>2993.8612283063248</v>
      </c>
      <c r="I32" s="8">
        <v>439247.47005855927</v>
      </c>
    </row>
    <row r="33" spans="5:9" x14ac:dyDescent="0.25">
      <c r="E33">
        <v>28</v>
      </c>
      <c r="F33" s="8">
        <v>2562.276908674929</v>
      </c>
      <c r="G33" s="8">
        <v>431.58431963139566</v>
      </c>
      <c r="H33" s="8">
        <v>2993.8612283063248</v>
      </c>
      <c r="I33" s="8">
        <v>438815.88573892787</v>
      </c>
    </row>
    <row r="34" spans="5:9" x14ac:dyDescent="0.25">
      <c r="E34">
        <v>29</v>
      </c>
      <c r="F34" s="8">
        <v>2559.7593334770791</v>
      </c>
      <c r="G34" s="8">
        <v>434.10189482924534</v>
      </c>
      <c r="H34" s="8">
        <v>2993.8612283063244</v>
      </c>
      <c r="I34" s="8">
        <v>438381.78384409862</v>
      </c>
    </row>
    <row r="35" spans="5:9" x14ac:dyDescent="0.25">
      <c r="E35">
        <v>30</v>
      </c>
      <c r="F35" s="8">
        <v>2557.2270724239083</v>
      </c>
      <c r="G35" s="8">
        <v>436.63415588241594</v>
      </c>
      <c r="H35" s="8">
        <v>2993.8612283063244</v>
      </c>
      <c r="I35" s="8">
        <v>437945.14968821622</v>
      </c>
    </row>
    <row r="36" spans="5:9" x14ac:dyDescent="0.25">
      <c r="E36">
        <v>31</v>
      </c>
      <c r="F36" s="8">
        <v>2554.6800398479277</v>
      </c>
      <c r="G36" s="8">
        <v>439.18118845839678</v>
      </c>
      <c r="H36" s="8">
        <v>2993.8612283063244</v>
      </c>
      <c r="I36" s="8">
        <v>437505.96849975782</v>
      </c>
    </row>
    <row r="37" spans="5:9" x14ac:dyDescent="0.25">
      <c r="E37">
        <v>32</v>
      </c>
      <c r="F37" s="8">
        <v>2552.1181495819205</v>
      </c>
      <c r="G37" s="8">
        <v>441.74307872440403</v>
      </c>
      <c r="H37" s="8">
        <v>2993.8612283063244</v>
      </c>
      <c r="I37" s="8">
        <v>437064.22542103339</v>
      </c>
    </row>
    <row r="38" spans="5:9" x14ac:dyDescent="0.25">
      <c r="E38">
        <v>33</v>
      </c>
      <c r="F38" s="8">
        <v>2549.5413149560281</v>
      </c>
      <c r="G38" s="8">
        <v>444.31991335029647</v>
      </c>
      <c r="H38" s="8">
        <v>2993.8612283063248</v>
      </c>
      <c r="I38" s="8">
        <v>436619.90550768311</v>
      </c>
    </row>
    <row r="39" spans="5:9" x14ac:dyDescent="0.25">
      <c r="E39">
        <v>34</v>
      </c>
      <c r="F39" s="8">
        <v>2546.9494487948177</v>
      </c>
      <c r="G39" s="8">
        <v>446.91177951150644</v>
      </c>
      <c r="H39" s="8">
        <v>2993.8612283063239</v>
      </c>
      <c r="I39" s="8">
        <v>436172.99372817163</v>
      </c>
    </row>
    <row r="40" spans="5:9" x14ac:dyDescent="0.25">
      <c r="E40">
        <v>35</v>
      </c>
      <c r="F40" s="8">
        <v>2544.3424634143344</v>
      </c>
      <c r="G40" s="8">
        <v>449.51876489199026</v>
      </c>
      <c r="H40" s="8">
        <v>2993.8612283063248</v>
      </c>
      <c r="I40" s="8">
        <v>435723.47496327962</v>
      </c>
    </row>
    <row r="41" spans="5:9" x14ac:dyDescent="0.25">
      <c r="E41">
        <v>36</v>
      </c>
      <c r="F41" s="8">
        <v>2541.7202706191306</v>
      </c>
      <c r="G41" s="8">
        <v>452.14095768719369</v>
      </c>
      <c r="H41" s="8">
        <v>2993.8612283063244</v>
      </c>
      <c r="I41" s="8">
        <v>435271.33400559245</v>
      </c>
    </row>
    <row r="42" spans="5:9" x14ac:dyDescent="0.25">
      <c r="E42">
        <v>37</v>
      </c>
      <c r="F42" s="8">
        <v>2539.0827816992887</v>
      </c>
      <c r="G42" s="8">
        <v>454.77844660703551</v>
      </c>
      <c r="H42" s="8">
        <v>2993.8612283063244</v>
      </c>
      <c r="I42" s="8">
        <v>434816.55555898539</v>
      </c>
    </row>
    <row r="43" spans="5:9" x14ac:dyDescent="0.25">
      <c r="E43">
        <v>38</v>
      </c>
      <c r="F43" s="8">
        <v>2536.4299074274145</v>
      </c>
      <c r="G43" s="8">
        <v>457.43132087891001</v>
      </c>
      <c r="H43" s="8">
        <v>2993.8612283063244</v>
      </c>
      <c r="I43" s="8">
        <v>434359.12423810648</v>
      </c>
    </row>
    <row r="44" spans="5:9" x14ac:dyDescent="0.25">
      <c r="E44">
        <v>39</v>
      </c>
      <c r="F44" s="8">
        <v>2533.7615580556208</v>
      </c>
      <c r="G44" s="8">
        <v>460.09967025070364</v>
      </c>
      <c r="H44" s="8">
        <v>2993.8612283063244</v>
      </c>
      <c r="I44" s="8">
        <v>433899.02456785575</v>
      </c>
    </row>
    <row r="45" spans="5:9" x14ac:dyDescent="0.25">
      <c r="E45">
        <v>40</v>
      </c>
      <c r="F45" s="8">
        <v>2531.0776433124915</v>
      </c>
      <c r="G45" s="8">
        <v>462.78358499383262</v>
      </c>
      <c r="H45" s="8">
        <v>2993.8612283063239</v>
      </c>
      <c r="I45" s="8">
        <v>433436.2409828619</v>
      </c>
    </row>
    <row r="46" spans="5:9" x14ac:dyDescent="0.25">
      <c r="E46">
        <v>41</v>
      </c>
      <c r="F46" s="8">
        <v>2528.3780724000276</v>
      </c>
      <c r="G46" s="8">
        <v>465.4831559062967</v>
      </c>
      <c r="H46" s="8">
        <v>2993.8612283063244</v>
      </c>
      <c r="I46" s="8">
        <v>432970.75782695558</v>
      </c>
    </row>
    <row r="47" spans="5:9" x14ac:dyDescent="0.25">
      <c r="E47">
        <v>42</v>
      </c>
      <c r="F47" s="8">
        <v>2525.6627539905744</v>
      </c>
      <c r="G47" s="8">
        <v>468.19847431575005</v>
      </c>
      <c r="H47" s="8">
        <v>2993.8612283063244</v>
      </c>
      <c r="I47" s="8">
        <v>432502.55935263983</v>
      </c>
    </row>
    <row r="48" spans="5:9" x14ac:dyDescent="0.25">
      <c r="E48">
        <v>43</v>
      </c>
      <c r="F48" s="8">
        <v>2522.9315962237324</v>
      </c>
      <c r="G48" s="8">
        <v>470.92963208259192</v>
      </c>
      <c r="H48" s="8">
        <v>2993.8612283063244</v>
      </c>
      <c r="I48" s="8">
        <v>432031.62972055725</v>
      </c>
    </row>
    <row r="49" spans="5:9" x14ac:dyDescent="0.25">
      <c r="E49">
        <v>44</v>
      </c>
      <c r="F49" s="8">
        <v>2520.1845067032509</v>
      </c>
      <c r="G49" s="8">
        <v>473.67672160307382</v>
      </c>
      <c r="H49" s="8">
        <v>2993.8612283063248</v>
      </c>
      <c r="I49" s="8">
        <v>431557.95299895416</v>
      </c>
    </row>
    <row r="50" spans="5:9" x14ac:dyDescent="0.25">
      <c r="E50">
        <v>45</v>
      </c>
      <c r="F50" s="8">
        <v>2517.4213924938995</v>
      </c>
      <c r="G50" s="8">
        <v>476.43983581242497</v>
      </c>
      <c r="H50" s="8">
        <v>2993.8612283063244</v>
      </c>
      <c r="I50" s="8">
        <v>431081.51316314173</v>
      </c>
    </row>
    <row r="51" spans="5:9" x14ac:dyDescent="0.25">
      <c r="E51">
        <v>46</v>
      </c>
      <c r="F51" s="8">
        <v>2514.642160118327</v>
      </c>
      <c r="G51" s="8">
        <v>479.21906818799749</v>
      </c>
      <c r="H51" s="8">
        <v>2993.8612283063244</v>
      </c>
      <c r="I51" s="8">
        <v>430602.29409495374</v>
      </c>
    </row>
    <row r="52" spans="5:9" x14ac:dyDescent="0.25">
      <c r="E52">
        <v>47</v>
      </c>
      <c r="F52" s="8">
        <v>2511.846715553897</v>
      </c>
      <c r="G52" s="8">
        <v>482.01451275242744</v>
      </c>
      <c r="H52" s="8">
        <v>2993.8612283063244</v>
      </c>
      <c r="I52" s="8">
        <v>430120.27958220133</v>
      </c>
    </row>
    <row r="53" spans="5:9" x14ac:dyDescent="0.25">
      <c r="E53">
        <v>48</v>
      </c>
      <c r="F53" s="8">
        <v>2509.0349642295078</v>
      </c>
      <c r="G53" s="8">
        <v>484.82626407681659</v>
      </c>
      <c r="H53" s="8">
        <v>2993.8612283063244</v>
      </c>
      <c r="I53" s="8">
        <v>429635.45331812452</v>
      </c>
    </row>
    <row r="54" spans="5:9" x14ac:dyDescent="0.25">
      <c r="E54">
        <v>49</v>
      </c>
      <c r="F54" s="8">
        <v>2506.2068110223927</v>
      </c>
      <c r="G54" s="8">
        <v>487.65441728393148</v>
      </c>
      <c r="H54" s="8">
        <v>2993.8612283063239</v>
      </c>
      <c r="I54" s="8">
        <v>429147.79890084057</v>
      </c>
    </row>
    <row r="55" spans="5:9" x14ac:dyDescent="0.25">
      <c r="E55">
        <v>50</v>
      </c>
      <c r="F55" s="8">
        <v>2503.3621602549033</v>
      </c>
      <c r="G55" s="8">
        <v>490.49906805142103</v>
      </c>
      <c r="H55" s="8">
        <v>2993.8612283063244</v>
      </c>
      <c r="I55" s="8">
        <v>428657.29983278917</v>
      </c>
    </row>
    <row r="56" spans="5:9" x14ac:dyDescent="0.25">
      <c r="E56">
        <v>51</v>
      </c>
      <c r="F56" s="8">
        <v>2500.5009156912697</v>
      </c>
      <c r="G56" s="8">
        <v>493.36031261505428</v>
      </c>
      <c r="H56" s="8">
        <v>2993.8612283063239</v>
      </c>
      <c r="I56" s="8">
        <v>428163.93952017411</v>
      </c>
    </row>
    <row r="57" spans="5:9" x14ac:dyDescent="0.25">
      <c r="E57">
        <v>52</v>
      </c>
      <c r="F57" s="8">
        <v>2497.6229805343492</v>
      </c>
      <c r="G57" s="8">
        <v>496.23824777197535</v>
      </c>
      <c r="H57" s="8">
        <v>2993.8612283063244</v>
      </c>
      <c r="I57" s="8">
        <v>427667.70127240213</v>
      </c>
    </row>
    <row r="58" spans="5:9" x14ac:dyDescent="0.25">
      <c r="E58">
        <v>53</v>
      </c>
      <c r="F58" s="8">
        <v>2494.7282574223459</v>
      </c>
      <c r="G58" s="8">
        <v>499.13297088397866</v>
      </c>
      <c r="H58" s="8">
        <v>2993.8612283063244</v>
      </c>
      <c r="I58" s="8">
        <v>427168.56830151816</v>
      </c>
    </row>
    <row r="59" spans="5:9" x14ac:dyDescent="0.25">
      <c r="E59">
        <v>54</v>
      </c>
      <c r="F59" s="8">
        <v>2491.8166484255225</v>
      </c>
      <c r="G59" s="8">
        <v>502.04457988080185</v>
      </c>
      <c r="H59" s="8">
        <v>2993.8612283063244</v>
      </c>
      <c r="I59" s="8">
        <v>426666.52372163738</v>
      </c>
    </row>
    <row r="60" spans="5:9" x14ac:dyDescent="0.25">
      <c r="E60">
        <v>55</v>
      </c>
      <c r="F60" s="8">
        <v>2488.8880550428844</v>
      </c>
      <c r="G60" s="8">
        <v>504.97317326343983</v>
      </c>
      <c r="H60" s="8">
        <v>2993.8612283063244</v>
      </c>
      <c r="I60" s="8">
        <v>426161.55054837395</v>
      </c>
    </row>
    <row r="61" spans="5:9" x14ac:dyDescent="0.25">
      <c r="E61">
        <v>56</v>
      </c>
      <c r="F61" s="8">
        <v>2485.942378198848</v>
      </c>
      <c r="G61" s="8">
        <v>507.9188501074766</v>
      </c>
      <c r="H61" s="8">
        <v>2993.8612283063248</v>
      </c>
      <c r="I61" s="8">
        <v>425653.63169826649</v>
      </c>
    </row>
    <row r="62" spans="5:9" x14ac:dyDescent="0.25">
      <c r="E62">
        <v>57</v>
      </c>
      <c r="F62" s="8">
        <v>2482.9795182398875</v>
      </c>
      <c r="G62" s="8">
        <v>510.88171006643694</v>
      </c>
      <c r="H62" s="8">
        <v>2993.8612283063244</v>
      </c>
      <c r="I62" s="8">
        <v>425142.74998820003</v>
      </c>
    </row>
    <row r="63" spans="5:9" x14ac:dyDescent="0.25">
      <c r="E63">
        <v>58</v>
      </c>
      <c r="F63" s="8">
        <v>2479.9993749311666</v>
      </c>
      <c r="G63" s="8">
        <v>513.86185337515769</v>
      </c>
      <c r="H63" s="8">
        <v>2993.8612283063244</v>
      </c>
      <c r="I63" s="8">
        <v>424628.88813482487</v>
      </c>
    </row>
    <row r="64" spans="5:9" x14ac:dyDescent="0.25">
      <c r="E64">
        <v>59</v>
      </c>
      <c r="F64" s="8">
        <v>2477.0018474531448</v>
      </c>
      <c r="G64" s="8">
        <v>516.85938085317946</v>
      </c>
      <c r="H64" s="8">
        <v>2993.8612283063244</v>
      </c>
      <c r="I64" s="8">
        <v>424112.02875397168</v>
      </c>
    </row>
    <row r="65" spans="5:9" x14ac:dyDescent="0.25">
      <c r="E65">
        <v>60</v>
      </c>
      <c r="F65" s="8">
        <v>2473.9868343981684</v>
      </c>
      <c r="G65" s="8">
        <v>519.87439390815643</v>
      </c>
      <c r="H65" s="8">
        <v>2993.8612283063248</v>
      </c>
      <c r="I65" s="8">
        <v>423592.15436006355</v>
      </c>
    </row>
    <row r="66" spans="5:9" x14ac:dyDescent="0.25">
      <c r="E66">
        <v>61</v>
      </c>
      <c r="F66" s="8">
        <v>2470.9542337670373</v>
      </c>
      <c r="G66" s="8">
        <v>522.90699453928733</v>
      </c>
      <c r="H66" s="8">
        <v>2993.8612283063248</v>
      </c>
      <c r="I66" s="8">
        <v>423069.24736552424</v>
      </c>
    </row>
    <row r="67" spans="5:9" x14ac:dyDescent="0.25">
      <c r="E67">
        <v>62</v>
      </c>
      <c r="F67" s="8">
        <v>2467.9039429655577</v>
      </c>
      <c r="G67" s="8">
        <v>525.95728534076648</v>
      </c>
      <c r="H67" s="8">
        <v>2993.8612283063239</v>
      </c>
      <c r="I67" s="8">
        <v>422543.29008018348</v>
      </c>
    </row>
    <row r="68" spans="5:9" x14ac:dyDescent="0.25">
      <c r="E68">
        <v>63</v>
      </c>
      <c r="F68" s="8">
        <v>2464.8358588010706</v>
      </c>
      <c r="G68" s="8">
        <v>529.02536950525428</v>
      </c>
      <c r="H68" s="8">
        <v>2993.8612283063248</v>
      </c>
      <c r="I68" s="8">
        <v>422014.2647106782</v>
      </c>
    </row>
    <row r="69" spans="5:9" x14ac:dyDescent="0.25">
      <c r="E69">
        <v>64</v>
      </c>
      <c r="F69" s="8">
        <v>2461.7498774789565</v>
      </c>
      <c r="G69" s="8">
        <v>532.11135082736826</v>
      </c>
      <c r="H69" s="8">
        <v>2993.8612283063248</v>
      </c>
      <c r="I69" s="8">
        <v>421482.15335985081</v>
      </c>
    </row>
    <row r="70" spans="5:9" x14ac:dyDescent="0.25">
      <c r="E70">
        <v>65</v>
      </c>
      <c r="F70" s="8">
        <v>2458.6458945991299</v>
      </c>
      <c r="G70" s="8">
        <v>535.21533370719453</v>
      </c>
      <c r="H70" s="8">
        <v>2993.8612283063244</v>
      </c>
      <c r="I70" s="8">
        <v>420946.93802614359</v>
      </c>
    </row>
    <row r="71" spans="5:9" x14ac:dyDescent="0.25">
      <c r="E71">
        <v>66</v>
      </c>
      <c r="F71" s="8">
        <v>2455.5238051525043</v>
      </c>
      <c r="G71" s="8">
        <v>538.33742315381994</v>
      </c>
      <c r="H71" s="8">
        <v>2993.8612283063244</v>
      </c>
      <c r="I71" s="8">
        <v>420408.60060298978</v>
      </c>
    </row>
    <row r="72" spans="5:9" x14ac:dyDescent="0.25">
      <c r="E72">
        <v>67</v>
      </c>
      <c r="F72" s="8">
        <v>2452.3835035174407</v>
      </c>
      <c r="G72" s="8">
        <v>541.47772478888385</v>
      </c>
      <c r="H72" s="8">
        <v>2993.8612283063244</v>
      </c>
      <c r="I72" s="8">
        <v>419867.1228782009</v>
      </c>
    </row>
    <row r="73" spans="5:9" x14ac:dyDescent="0.25">
      <c r="E73">
        <v>68</v>
      </c>
      <c r="F73" s="8">
        <v>2449.2248834561719</v>
      </c>
      <c r="G73" s="8">
        <v>544.63634485015223</v>
      </c>
      <c r="H73" s="8">
        <v>2993.8612283063239</v>
      </c>
      <c r="I73" s="8">
        <v>419322.48653335072</v>
      </c>
    </row>
    <row r="74" spans="5:9" x14ac:dyDescent="0.25">
      <c r="E74">
        <v>69</v>
      </c>
      <c r="F74" s="8">
        <v>2446.047838111213</v>
      </c>
      <c r="G74" s="8">
        <v>547.81339019511154</v>
      </c>
      <c r="H74" s="8">
        <v>2993.8612283063244</v>
      </c>
      <c r="I74" s="8">
        <v>418774.67314315558</v>
      </c>
    </row>
    <row r="75" spans="5:9" x14ac:dyDescent="0.25">
      <c r="E75">
        <v>70</v>
      </c>
      <c r="F75" s="8">
        <v>2442.8522600017413</v>
      </c>
      <c r="G75" s="8">
        <v>551.00896830458305</v>
      </c>
      <c r="H75" s="8">
        <v>2993.8612283063244</v>
      </c>
      <c r="I75" s="8">
        <v>418223.66417485097</v>
      </c>
    </row>
    <row r="76" spans="5:9" x14ac:dyDescent="0.25">
      <c r="E76">
        <v>71</v>
      </c>
      <c r="F76" s="8">
        <v>2439.6380410199645</v>
      </c>
      <c r="G76" s="8">
        <v>554.22318728635969</v>
      </c>
      <c r="H76" s="8">
        <v>2993.8612283063239</v>
      </c>
      <c r="I76" s="8">
        <v>417669.44098756462</v>
      </c>
    </row>
    <row r="77" spans="5:9" x14ac:dyDescent="0.25">
      <c r="E77">
        <v>72</v>
      </c>
      <c r="F77" s="8">
        <v>2436.4050724274607</v>
      </c>
      <c r="G77" s="8">
        <v>557.45615587886357</v>
      </c>
      <c r="H77" s="8">
        <v>2993.8612283063244</v>
      </c>
      <c r="I77" s="8">
        <v>417111.98483168578</v>
      </c>
    </row>
    <row r="78" spans="5:9" x14ac:dyDescent="0.25">
      <c r="E78">
        <v>73</v>
      </c>
      <c r="F78" s="8">
        <v>2433.1532448515009</v>
      </c>
      <c r="G78" s="8">
        <v>560.70798345482353</v>
      </c>
      <c r="H78" s="8">
        <v>2993.8612283063244</v>
      </c>
      <c r="I78" s="8">
        <v>416551.27684823098</v>
      </c>
    </row>
    <row r="79" spans="5:9" x14ac:dyDescent="0.25">
      <c r="E79">
        <v>74</v>
      </c>
      <c r="F79" s="8">
        <v>2429.8824482813479</v>
      </c>
      <c r="G79" s="8">
        <v>563.97878002497669</v>
      </c>
      <c r="H79" s="8">
        <v>2993.8612283063248</v>
      </c>
      <c r="I79" s="8">
        <v>415987.298068206</v>
      </c>
    </row>
    <row r="80" spans="5:9" x14ac:dyDescent="0.25">
      <c r="E80">
        <v>75</v>
      </c>
      <c r="F80" s="8">
        <v>2426.5925720645355</v>
      </c>
      <c r="G80" s="8">
        <v>567.26865624178913</v>
      </c>
      <c r="H80" s="8">
        <v>2993.8612283063248</v>
      </c>
      <c r="I80" s="8">
        <v>415420.02941196423</v>
      </c>
    </row>
    <row r="81" spans="5:9" x14ac:dyDescent="0.25">
      <c r="E81">
        <v>76</v>
      </c>
      <c r="F81" s="8">
        <v>2423.283504903125</v>
      </c>
      <c r="G81" s="8">
        <v>570.57772340319946</v>
      </c>
      <c r="H81" s="8">
        <v>2993.8612283063244</v>
      </c>
      <c r="I81" s="8">
        <v>414849.45168856101</v>
      </c>
    </row>
    <row r="82" spans="5:9" x14ac:dyDescent="0.25">
      <c r="E82">
        <v>77</v>
      </c>
      <c r="F82" s="8">
        <v>2419.9551348499394</v>
      </c>
      <c r="G82" s="8">
        <v>573.90609345638484</v>
      </c>
      <c r="H82" s="8">
        <v>2993.8612283063244</v>
      </c>
      <c r="I82" s="8">
        <v>414275.54559510463</v>
      </c>
    </row>
    <row r="83" spans="5:9" x14ac:dyDescent="0.25">
      <c r="E83">
        <v>78</v>
      </c>
      <c r="F83" s="8">
        <v>2416.6073493047775</v>
      </c>
      <c r="G83" s="8">
        <v>577.25387900154703</v>
      </c>
      <c r="H83" s="8">
        <v>2993.8612283063244</v>
      </c>
      <c r="I83" s="8">
        <v>413698.29171610309</v>
      </c>
    </row>
    <row r="84" spans="5:9" x14ac:dyDescent="0.25">
      <c r="E84">
        <v>79</v>
      </c>
      <c r="F84" s="8">
        <v>2413.2400350106013</v>
      </c>
      <c r="G84" s="8">
        <v>580.62119329572272</v>
      </c>
      <c r="H84" s="8">
        <v>2993.8612283063239</v>
      </c>
      <c r="I84" s="8">
        <v>413117.6705228074</v>
      </c>
    </row>
    <row r="85" spans="5:9" x14ac:dyDescent="0.25">
      <c r="E85">
        <v>80</v>
      </c>
      <c r="F85" s="8">
        <v>2409.8530780497099</v>
      </c>
      <c r="G85" s="8">
        <v>584.0081502566145</v>
      </c>
      <c r="H85" s="8">
        <v>2993.8612283063244</v>
      </c>
      <c r="I85" s="8">
        <v>412533.66237255081</v>
      </c>
    </row>
    <row r="86" spans="5:9" x14ac:dyDescent="0.25">
      <c r="E86">
        <v>81</v>
      </c>
      <c r="F86" s="8">
        <v>2406.4463638398797</v>
      </c>
      <c r="G86" s="8">
        <v>587.41486446644467</v>
      </c>
      <c r="H86" s="8">
        <v>2993.8612283063244</v>
      </c>
      <c r="I86" s="8">
        <v>411946.24750808434</v>
      </c>
    </row>
    <row r="87" spans="5:9" x14ac:dyDescent="0.25">
      <c r="E87">
        <v>82</v>
      </c>
      <c r="F87" s="8">
        <v>2403.019777130492</v>
      </c>
      <c r="G87" s="8">
        <v>590.84145117583228</v>
      </c>
      <c r="H87" s="8">
        <v>2993.8612283063244</v>
      </c>
      <c r="I87" s="8">
        <v>411355.40605690848</v>
      </c>
    </row>
    <row r="88" spans="5:9" x14ac:dyDescent="0.25">
      <c r="E88">
        <v>83</v>
      </c>
      <c r="F88" s="8">
        <v>2399.5732019986331</v>
      </c>
      <c r="G88" s="8">
        <v>594.28802630769144</v>
      </c>
      <c r="H88" s="8">
        <v>2993.8612283063244</v>
      </c>
      <c r="I88" s="8">
        <v>410761.11803060077</v>
      </c>
    </row>
    <row r="89" spans="5:9" x14ac:dyDescent="0.25">
      <c r="E89">
        <v>84</v>
      </c>
      <c r="F89" s="8">
        <v>2396.1065218451718</v>
      </c>
      <c r="G89" s="8">
        <v>597.75470646115286</v>
      </c>
      <c r="H89" s="8">
        <v>2993.8612283063248</v>
      </c>
      <c r="I89" s="8">
        <v>410163.36332413962</v>
      </c>
    </row>
    <row r="90" spans="5:9" x14ac:dyDescent="0.25">
      <c r="E90">
        <v>85</v>
      </c>
      <c r="F90" s="8">
        <v>2392.6196193908149</v>
      </c>
      <c r="G90" s="8">
        <v>601.24160891550957</v>
      </c>
      <c r="H90" s="8">
        <v>2993.8612283063244</v>
      </c>
      <c r="I90" s="8">
        <v>409562.12171522412</v>
      </c>
    </row>
    <row r="91" spans="5:9" x14ac:dyDescent="0.25">
      <c r="E91">
        <v>86</v>
      </c>
      <c r="F91" s="8">
        <v>2389.1123766721407</v>
      </c>
      <c r="G91" s="8">
        <v>604.74885163418332</v>
      </c>
      <c r="H91" s="8">
        <v>2993.8612283063239</v>
      </c>
      <c r="I91" s="8">
        <v>408957.37286358996</v>
      </c>
    </row>
    <row r="92" spans="5:9" x14ac:dyDescent="0.25">
      <c r="E92">
        <v>87</v>
      </c>
      <c r="F92" s="8">
        <v>2385.5846750376081</v>
      </c>
      <c r="G92" s="8">
        <v>608.27655326871616</v>
      </c>
      <c r="H92" s="8">
        <v>2993.8612283063244</v>
      </c>
      <c r="I92" s="8">
        <v>408349.09631032124</v>
      </c>
    </row>
    <row r="93" spans="5:9" x14ac:dyDescent="0.25">
      <c r="E93">
        <v>88</v>
      </c>
      <c r="F93" s="8">
        <v>2382.0363951435406</v>
      </c>
      <c r="G93" s="8">
        <v>611.82483316278365</v>
      </c>
      <c r="H93" s="8">
        <v>2993.8612283063244</v>
      </c>
      <c r="I93" s="8">
        <v>407737.27147715847</v>
      </c>
    </row>
    <row r="94" spans="5:9" x14ac:dyDescent="0.25">
      <c r="E94">
        <v>89</v>
      </c>
      <c r="F94" s="8">
        <v>2378.4674169500913</v>
      </c>
      <c r="G94" s="8">
        <v>615.39381135623319</v>
      </c>
      <c r="H94" s="8">
        <v>2993.8612283063244</v>
      </c>
      <c r="I94" s="8">
        <v>407121.87766580225</v>
      </c>
    </row>
    <row r="95" spans="5:9" x14ac:dyDescent="0.25">
      <c r="E95">
        <v>90</v>
      </c>
      <c r="F95" s="8">
        <v>2374.8776197171796</v>
      </c>
      <c r="G95" s="8">
        <v>618.98360858914464</v>
      </c>
      <c r="H95" s="8">
        <v>2993.8612283063244</v>
      </c>
      <c r="I95" s="8">
        <v>406502.8940572131</v>
      </c>
    </row>
    <row r="96" spans="5:9" x14ac:dyDescent="0.25">
      <c r="E96">
        <v>91</v>
      </c>
      <c r="F96" s="8">
        <v>2371.2668820004096</v>
      </c>
      <c r="G96" s="8">
        <v>622.59434630591454</v>
      </c>
      <c r="H96" s="8">
        <v>2993.8612283063239</v>
      </c>
      <c r="I96" s="8">
        <v>405880.29971090716</v>
      </c>
    </row>
    <row r="97" spans="5:9" x14ac:dyDescent="0.25">
      <c r="E97">
        <v>92</v>
      </c>
      <c r="F97" s="8">
        <v>2367.635081646959</v>
      </c>
      <c r="G97" s="8">
        <v>626.22614665936578</v>
      </c>
      <c r="H97" s="8">
        <v>2993.8612283063248</v>
      </c>
      <c r="I97" s="8">
        <v>405254.07356424781</v>
      </c>
    </row>
    <row r="98" spans="5:9" x14ac:dyDescent="0.25">
      <c r="E98">
        <v>93</v>
      </c>
      <c r="F98" s="8">
        <v>2363.9820957914458</v>
      </c>
      <c r="G98" s="8">
        <v>629.87913251487885</v>
      </c>
      <c r="H98" s="8">
        <v>2993.8612283063248</v>
      </c>
      <c r="I98" s="8">
        <v>404624.19443173293</v>
      </c>
    </row>
    <row r="99" spans="5:9" x14ac:dyDescent="0.25">
      <c r="E99">
        <v>94</v>
      </c>
      <c r="F99" s="8">
        <v>2360.3078008517755</v>
      </c>
      <c r="G99" s="8">
        <v>633.5534274545488</v>
      </c>
      <c r="H99" s="8">
        <v>2993.8612283063244</v>
      </c>
      <c r="I99" s="8">
        <v>403990.64100427838</v>
      </c>
    </row>
    <row r="100" spans="5:9" x14ac:dyDescent="0.25">
      <c r="E100">
        <v>95</v>
      </c>
      <c r="F100" s="8">
        <v>2356.6120725249575</v>
      </c>
      <c r="G100" s="8">
        <v>637.24915578136711</v>
      </c>
      <c r="H100" s="8">
        <v>2993.8612283063248</v>
      </c>
      <c r="I100" s="8">
        <v>403353.39184849703</v>
      </c>
    </row>
    <row r="101" spans="5:9" x14ac:dyDescent="0.25">
      <c r="E101">
        <v>96</v>
      </c>
      <c r="F101" s="8">
        <v>2352.8947857828994</v>
      </c>
      <c r="G101" s="8">
        <v>640.96644252342503</v>
      </c>
      <c r="H101" s="8">
        <v>2993.8612283063244</v>
      </c>
      <c r="I101" s="8">
        <v>402712.42540597363</v>
      </c>
    </row>
    <row r="102" spans="5:9" x14ac:dyDescent="0.25">
      <c r="E102">
        <v>97</v>
      </c>
      <c r="F102" s="8">
        <v>2349.1558148681793</v>
      </c>
      <c r="G102" s="8">
        <v>644.705413438145</v>
      </c>
      <c r="H102" s="8">
        <v>2993.8612283063244</v>
      </c>
      <c r="I102" s="8">
        <v>402067.71999253548</v>
      </c>
    </row>
    <row r="103" spans="5:9" x14ac:dyDescent="0.25">
      <c r="E103">
        <v>98</v>
      </c>
      <c r="F103" s="8">
        <v>2345.3950332897903</v>
      </c>
      <c r="G103" s="8">
        <v>648.46619501653424</v>
      </c>
      <c r="H103" s="8">
        <v>2993.8612283063244</v>
      </c>
      <c r="I103" s="8">
        <v>401419.25379751896</v>
      </c>
    </row>
    <row r="104" spans="5:9" x14ac:dyDescent="0.25">
      <c r="E104">
        <v>99</v>
      </c>
      <c r="F104" s="8">
        <v>2341.6123138188605</v>
      </c>
      <c r="G104" s="8">
        <v>652.24891448746394</v>
      </c>
      <c r="H104" s="8">
        <v>2993.8612283063244</v>
      </c>
      <c r="I104" s="8">
        <v>400767.00488303148</v>
      </c>
    </row>
    <row r="105" spans="5:9" x14ac:dyDescent="0.25">
      <c r="E105">
        <v>100</v>
      </c>
      <c r="F105" s="8">
        <v>2337.8075284843499</v>
      </c>
      <c r="G105" s="8">
        <v>656.05369982197419</v>
      </c>
      <c r="H105" s="8">
        <v>2993.8612283063239</v>
      </c>
      <c r="I105" s="8">
        <v>400110.95118320949</v>
      </c>
    </row>
    <row r="106" spans="5:9" x14ac:dyDescent="0.25">
      <c r="E106">
        <v>101</v>
      </c>
      <c r="F106" s="8">
        <v>2333.980548568722</v>
      </c>
      <c r="G106" s="8">
        <v>659.88067973760246</v>
      </c>
      <c r="H106" s="8">
        <v>2993.8612283063244</v>
      </c>
      <c r="I106" s="8">
        <v>399451.07050347188</v>
      </c>
    </row>
    <row r="107" spans="5:9" x14ac:dyDescent="0.25">
      <c r="E107">
        <v>102</v>
      </c>
      <c r="F107" s="8">
        <v>2330.1312446035863</v>
      </c>
      <c r="G107" s="8">
        <v>663.72998370273831</v>
      </c>
      <c r="H107" s="8">
        <v>2993.8612283063248</v>
      </c>
      <c r="I107" s="8">
        <v>398787.34051976918</v>
      </c>
    </row>
    <row r="108" spans="5:9" x14ac:dyDescent="0.25">
      <c r="E108">
        <v>103</v>
      </c>
      <c r="F108" s="8">
        <v>2326.2594863653198</v>
      </c>
      <c r="G108" s="8">
        <v>667.60174194100432</v>
      </c>
      <c r="H108" s="8">
        <v>2993.8612283063239</v>
      </c>
      <c r="I108" s="8">
        <v>398119.73877782817</v>
      </c>
    </row>
    <row r="109" spans="5:9" x14ac:dyDescent="0.25">
      <c r="E109">
        <v>104</v>
      </c>
      <c r="F109" s="8">
        <v>2322.3651428706644</v>
      </c>
      <c r="G109" s="8">
        <v>671.49608543566023</v>
      </c>
      <c r="H109" s="8">
        <v>2993.8612283063248</v>
      </c>
      <c r="I109" s="8">
        <v>397448.24269239249</v>
      </c>
    </row>
    <row r="110" spans="5:9" x14ac:dyDescent="0.25">
      <c r="E110">
        <v>105</v>
      </c>
      <c r="F110" s="8">
        <v>2318.4480823722897</v>
      </c>
      <c r="G110" s="8">
        <v>675.4131459340349</v>
      </c>
      <c r="H110" s="8">
        <v>2993.8612283063248</v>
      </c>
      <c r="I110" s="8">
        <v>396772.82954645844</v>
      </c>
    </row>
    <row r="111" spans="5:9" x14ac:dyDescent="0.25">
      <c r="E111">
        <v>106</v>
      </c>
      <c r="F111" s="8">
        <v>2314.5081723543408</v>
      </c>
      <c r="G111" s="8">
        <v>679.35305595198361</v>
      </c>
      <c r="H111" s="8">
        <v>2993.8612283063244</v>
      </c>
      <c r="I111" s="8">
        <v>396093.47649050644</v>
      </c>
    </row>
    <row r="112" spans="5:9" x14ac:dyDescent="0.25">
      <c r="E112">
        <v>107</v>
      </c>
      <c r="F112" s="8">
        <v>2310.5452795279548</v>
      </c>
      <c r="G112" s="8">
        <v>683.31594877836994</v>
      </c>
      <c r="H112" s="8">
        <v>2993.8612283063248</v>
      </c>
      <c r="I112" s="8">
        <v>395410.16054172808</v>
      </c>
    </row>
    <row r="113" spans="5:9" x14ac:dyDescent="0.25">
      <c r="E113">
        <v>108</v>
      </c>
      <c r="F113" s="8">
        <v>2306.5592698267474</v>
      </c>
      <c r="G113" s="8">
        <v>687.30195847957714</v>
      </c>
      <c r="H113" s="8">
        <v>2993.8612283063244</v>
      </c>
      <c r="I113" s="8">
        <v>394722.85858324851</v>
      </c>
    </row>
    <row r="114" spans="5:9" x14ac:dyDescent="0.25">
      <c r="E114">
        <v>109</v>
      </c>
      <c r="F114" s="8">
        <v>2302.5500084022833</v>
      </c>
      <c r="G114" s="8">
        <v>691.31121990404131</v>
      </c>
      <c r="H114" s="8">
        <v>2993.8612283063248</v>
      </c>
      <c r="I114" s="8">
        <v>394031.54736334446</v>
      </c>
    </row>
    <row r="115" spans="5:9" x14ac:dyDescent="0.25">
      <c r="E115">
        <v>110</v>
      </c>
      <c r="F115" s="8">
        <v>2298.5173596195095</v>
      </c>
      <c r="G115" s="8">
        <v>695.34386868681486</v>
      </c>
      <c r="H115" s="8">
        <v>2993.8612283063244</v>
      </c>
      <c r="I115" s="8">
        <v>393336.20349465765</v>
      </c>
    </row>
    <row r="116" spans="5:9" x14ac:dyDescent="0.25">
      <c r="E116">
        <v>111</v>
      </c>
      <c r="F116" s="8">
        <v>2294.4611870521699</v>
      </c>
      <c r="G116" s="8">
        <v>699.40004125415464</v>
      </c>
      <c r="H116" s="8">
        <v>2993.8612283063244</v>
      </c>
      <c r="I116" s="8">
        <v>392636.80345340347</v>
      </c>
    </row>
    <row r="117" spans="5:9" x14ac:dyDescent="0.25">
      <c r="E117">
        <v>112</v>
      </c>
      <c r="F117" s="8">
        <v>2290.3813534781871</v>
      </c>
      <c r="G117" s="8">
        <v>703.47987482813721</v>
      </c>
      <c r="H117" s="8">
        <v>2993.8612283063244</v>
      </c>
      <c r="I117" s="8">
        <v>391933.32357857533</v>
      </c>
    </row>
    <row r="118" spans="5:9" x14ac:dyDescent="0.25">
      <c r="E118">
        <v>113</v>
      </c>
      <c r="F118" s="8">
        <v>2286.2777208750231</v>
      </c>
      <c r="G118" s="8">
        <v>707.58350743130143</v>
      </c>
      <c r="H118" s="8">
        <v>2993.8612283063244</v>
      </c>
      <c r="I118" s="8">
        <v>391225.74007114401</v>
      </c>
    </row>
    <row r="119" spans="5:9" x14ac:dyDescent="0.25">
      <c r="E119">
        <v>114</v>
      </c>
      <c r="F119" s="8">
        <v>2282.1501504150069</v>
      </c>
      <c r="G119" s="8">
        <v>711.71107789131747</v>
      </c>
      <c r="H119" s="8">
        <v>2993.8612283063244</v>
      </c>
      <c r="I119" s="8">
        <v>390514.02899325272</v>
      </c>
    </row>
    <row r="120" spans="5:9" x14ac:dyDescent="0.25">
      <c r="E120">
        <v>115</v>
      </c>
      <c r="F120" s="8">
        <v>2277.9985024606408</v>
      </c>
      <c r="G120" s="8">
        <v>715.86272584568337</v>
      </c>
      <c r="H120" s="8">
        <v>2993.8612283063239</v>
      </c>
      <c r="I120" s="8">
        <v>389798.16626740707</v>
      </c>
    </row>
    <row r="121" spans="5:9" x14ac:dyDescent="0.25">
      <c r="E121">
        <v>116</v>
      </c>
      <c r="F121" s="8">
        <v>2273.8226365598744</v>
      </c>
      <c r="G121" s="8">
        <v>720.03859174644992</v>
      </c>
      <c r="H121" s="8">
        <v>2993.8612283063244</v>
      </c>
      <c r="I121" s="8">
        <v>389078.12767566059</v>
      </c>
    </row>
    <row r="122" spans="5:9" x14ac:dyDescent="0.25">
      <c r="E122">
        <v>117</v>
      </c>
      <c r="F122" s="8">
        <v>2269.6224114413535</v>
      </c>
      <c r="G122" s="8">
        <v>724.23881686497077</v>
      </c>
      <c r="H122" s="8">
        <v>2993.8612283063244</v>
      </c>
      <c r="I122" s="8">
        <v>388353.88885879563</v>
      </c>
    </row>
    <row r="123" spans="5:9" x14ac:dyDescent="0.25">
      <c r="E123">
        <v>118</v>
      </c>
      <c r="F123" s="8">
        <v>2265.397685009641</v>
      </c>
      <c r="G123" s="8">
        <v>728.46354329668304</v>
      </c>
      <c r="H123" s="8">
        <v>2993.8612283063239</v>
      </c>
      <c r="I123" s="8">
        <v>387625.42531549896</v>
      </c>
    </row>
    <row r="124" spans="5:9" x14ac:dyDescent="0.25">
      <c r="E124">
        <v>119</v>
      </c>
      <c r="F124" s="8">
        <v>2261.1483143404103</v>
      </c>
      <c r="G124" s="8">
        <v>732.7129139659138</v>
      </c>
      <c r="H124" s="8">
        <v>2993.8612283063239</v>
      </c>
      <c r="I124" s="8">
        <v>386892.71240153303</v>
      </c>
    </row>
    <row r="125" spans="5:9" x14ac:dyDescent="0.25">
      <c r="E125">
        <v>120</v>
      </c>
      <c r="F125" s="8">
        <v>2256.8741556756099</v>
      </c>
      <c r="G125" s="8">
        <v>736.98707263071492</v>
      </c>
      <c r="H125" s="8">
        <v>2993.8612283063248</v>
      </c>
      <c r="I125" s="8">
        <v>386155.72532890231</v>
      </c>
    </row>
    <row r="126" spans="5:9" x14ac:dyDescent="0.25">
      <c r="E126">
        <v>121</v>
      </c>
      <c r="F126" s="8">
        <v>2252.5750644185969</v>
      </c>
      <c r="G126" s="8">
        <v>741.28616388772753</v>
      </c>
      <c r="H126" s="8">
        <v>2993.8612283063244</v>
      </c>
      <c r="I126" s="8">
        <v>385414.4391650146</v>
      </c>
    </row>
    <row r="127" spans="5:9" x14ac:dyDescent="0.25">
      <c r="E127">
        <v>122</v>
      </c>
      <c r="F127" s="8">
        <v>2248.2508951292521</v>
      </c>
      <c r="G127" s="8">
        <v>745.61033317707245</v>
      </c>
      <c r="H127" s="8">
        <v>2993.8612283063244</v>
      </c>
      <c r="I127" s="8">
        <v>384668.82883183751</v>
      </c>
    </row>
    <row r="128" spans="5:9" x14ac:dyDescent="0.25">
      <c r="E128">
        <v>123</v>
      </c>
      <c r="F128" s="8">
        <v>2243.9015015190521</v>
      </c>
      <c r="G128" s="8">
        <v>749.95972678727207</v>
      </c>
      <c r="H128" s="8">
        <v>2993.8612283063239</v>
      </c>
      <c r="I128" s="8">
        <v>383918.86910505022</v>
      </c>
    </row>
    <row r="129" spans="5:9" x14ac:dyDescent="0.25">
      <c r="E129">
        <v>124</v>
      </c>
      <c r="F129" s="8">
        <v>2239.5267364461265</v>
      </c>
      <c r="G129" s="8">
        <v>754.33449186019789</v>
      </c>
      <c r="H129" s="8">
        <v>2993.8612283063244</v>
      </c>
      <c r="I129" s="8">
        <v>383164.53461319004</v>
      </c>
    </row>
    <row r="130" spans="5:9" x14ac:dyDescent="0.25">
      <c r="E130">
        <v>125</v>
      </c>
      <c r="F130" s="8">
        <v>2235.1264519102751</v>
      </c>
      <c r="G130" s="8">
        <v>758.73477639604903</v>
      </c>
      <c r="H130" s="8">
        <v>2993.8612283063239</v>
      </c>
      <c r="I130" s="8">
        <v>382405.79983679397</v>
      </c>
    </row>
    <row r="131" spans="5:9" x14ac:dyDescent="0.25">
      <c r="E131">
        <v>126</v>
      </c>
      <c r="F131" s="8">
        <v>2230.700499047965</v>
      </c>
      <c r="G131" s="8">
        <v>763.16072925835931</v>
      </c>
      <c r="H131" s="8">
        <v>2993.8612283063244</v>
      </c>
      <c r="I131" s="8">
        <v>381642.63910753559</v>
      </c>
    </row>
    <row r="132" spans="5:9" x14ac:dyDescent="0.25">
      <c r="E132">
        <v>127</v>
      </c>
      <c r="F132" s="8">
        <v>2226.2487281272915</v>
      </c>
      <c r="G132" s="8">
        <v>767.61250017903296</v>
      </c>
      <c r="H132" s="8">
        <v>2993.8612283063244</v>
      </c>
      <c r="I132" s="8">
        <v>380875.02660735656</v>
      </c>
    </row>
    <row r="133" spans="5:9" x14ac:dyDescent="0.25">
      <c r="E133">
        <v>128</v>
      </c>
      <c r="F133" s="8">
        <v>2221.7709885429135</v>
      </c>
      <c r="G133" s="8">
        <v>772.09023976341064</v>
      </c>
      <c r="H133" s="8">
        <v>2993.8612283063239</v>
      </c>
      <c r="I133" s="8">
        <v>380102.93636759312</v>
      </c>
    </row>
    <row r="134" spans="5:9" x14ac:dyDescent="0.25">
      <c r="E134">
        <v>129</v>
      </c>
      <c r="F134" s="8">
        <v>2217.2671288109605</v>
      </c>
      <c r="G134" s="8">
        <v>776.59409949536405</v>
      </c>
      <c r="H134" s="8">
        <v>2993.8612283063244</v>
      </c>
      <c r="I134" s="8">
        <v>379326.34226809774</v>
      </c>
    </row>
    <row r="135" spans="5:9" x14ac:dyDescent="0.25">
      <c r="E135">
        <v>130</v>
      </c>
      <c r="F135" s="8">
        <v>2212.7369965639041</v>
      </c>
      <c r="G135" s="8">
        <v>781.12423174242031</v>
      </c>
      <c r="H135" s="8">
        <v>2993.8612283063244</v>
      </c>
      <c r="I135" s="8">
        <v>378545.21803635533</v>
      </c>
    </row>
    <row r="136" spans="5:9" x14ac:dyDescent="0.25">
      <c r="E136">
        <v>131</v>
      </c>
      <c r="F136" s="8">
        <v>2208.1804385454066</v>
      </c>
      <c r="G136" s="8">
        <v>785.68078976091783</v>
      </c>
      <c r="H136" s="8">
        <v>2993.8612283063244</v>
      </c>
      <c r="I136" s="8">
        <v>377759.53724659444</v>
      </c>
    </row>
    <row r="137" spans="5:9" x14ac:dyDescent="0.25">
      <c r="E137">
        <v>132</v>
      </c>
      <c r="F137" s="8">
        <v>2203.5973006051345</v>
      </c>
      <c r="G137" s="8">
        <v>790.26392770118991</v>
      </c>
      <c r="H137" s="8">
        <v>2993.8612283063244</v>
      </c>
      <c r="I137" s="8">
        <v>376969.27331889328</v>
      </c>
    </row>
    <row r="138" spans="5:9" x14ac:dyDescent="0.25">
      <c r="E138">
        <v>133</v>
      </c>
      <c r="F138" s="8">
        <v>2198.9874276935443</v>
      </c>
      <c r="G138" s="8">
        <v>794.87380061277997</v>
      </c>
      <c r="H138" s="8">
        <v>2993.8612283063244</v>
      </c>
      <c r="I138" s="8">
        <v>376174.39951828052</v>
      </c>
    </row>
    <row r="139" spans="5:9" x14ac:dyDescent="0.25">
      <c r="E139">
        <v>134</v>
      </c>
      <c r="F139" s="8">
        <v>2194.3506638566364</v>
      </c>
      <c r="G139" s="8">
        <v>799.5105644496881</v>
      </c>
      <c r="H139" s="8">
        <v>2993.8612283063244</v>
      </c>
      <c r="I139" s="8">
        <v>375374.88895383081</v>
      </c>
    </row>
    <row r="140" spans="5:9" x14ac:dyDescent="0.25">
      <c r="E140">
        <v>135</v>
      </c>
      <c r="F140" s="8">
        <v>2189.68685223068</v>
      </c>
      <c r="G140" s="8">
        <v>804.17437607564432</v>
      </c>
      <c r="H140" s="8">
        <v>2993.8612283063244</v>
      </c>
      <c r="I140" s="8">
        <v>374570.71457775519</v>
      </c>
    </row>
    <row r="141" spans="5:9" x14ac:dyDescent="0.25">
      <c r="E141">
        <v>136</v>
      </c>
      <c r="F141" s="8">
        <v>2184.9958350369052</v>
      </c>
      <c r="G141" s="8">
        <v>808.86539326941897</v>
      </c>
      <c r="H141" s="8">
        <v>2993.8612283063239</v>
      </c>
      <c r="I141" s="8">
        <v>373761.84918448579</v>
      </c>
    </row>
    <row r="142" spans="5:9" x14ac:dyDescent="0.25">
      <c r="E142">
        <v>137</v>
      </c>
      <c r="F142" s="8">
        <v>2180.2774535761673</v>
      </c>
      <c r="G142" s="8">
        <v>813.58377473015753</v>
      </c>
      <c r="H142" s="8">
        <v>2993.8612283063248</v>
      </c>
      <c r="I142" s="8">
        <v>372948.26540975564</v>
      </c>
    </row>
    <row r="143" spans="5:9" x14ac:dyDescent="0.25">
      <c r="E143">
        <v>138</v>
      </c>
      <c r="F143" s="8">
        <v>2175.5315482235746</v>
      </c>
      <c r="G143" s="8">
        <v>818.32968008274975</v>
      </c>
      <c r="H143" s="8">
        <v>2993.8612283063244</v>
      </c>
      <c r="I143" s="8">
        <v>372129.9357296729</v>
      </c>
    </row>
    <row r="144" spans="5:9" x14ac:dyDescent="0.25">
      <c r="E144">
        <v>139</v>
      </c>
      <c r="F144" s="8">
        <v>2170.7579584230921</v>
      </c>
      <c r="G144" s="8">
        <v>823.10326988323254</v>
      </c>
      <c r="H144" s="8">
        <v>2993.8612283063248</v>
      </c>
      <c r="I144" s="8">
        <v>371306.83245978964</v>
      </c>
    </row>
    <row r="145" spans="5:9" x14ac:dyDescent="0.25">
      <c r="E145">
        <v>140</v>
      </c>
      <c r="F145" s="8">
        <v>2165.9565226821064</v>
      </c>
      <c r="G145" s="8">
        <v>827.90470562421808</v>
      </c>
      <c r="H145" s="8">
        <v>2993.8612283063244</v>
      </c>
      <c r="I145" s="8">
        <v>370478.92775416543</v>
      </c>
    </row>
    <row r="146" spans="5:9" x14ac:dyDescent="0.25">
      <c r="E146">
        <v>141</v>
      </c>
      <c r="F146" s="8">
        <v>2161.1270785659649</v>
      </c>
      <c r="G146" s="8">
        <v>832.73414974035938</v>
      </c>
      <c r="H146" s="8">
        <v>2993.8612283063244</v>
      </c>
      <c r="I146" s="8">
        <v>369646.19360442506</v>
      </c>
    </row>
    <row r="147" spans="5:9" x14ac:dyDescent="0.25">
      <c r="E147">
        <v>142</v>
      </c>
      <c r="F147" s="8">
        <v>2156.2694626924795</v>
      </c>
      <c r="G147" s="8">
        <v>837.59176561384493</v>
      </c>
      <c r="H147" s="8">
        <v>2993.8612283063244</v>
      </c>
      <c r="I147" s="8">
        <v>368808.60183881124</v>
      </c>
    </row>
    <row r="148" spans="5:9" x14ac:dyDescent="0.25">
      <c r="E148">
        <v>143</v>
      </c>
      <c r="F148" s="8">
        <v>2151.3835107263985</v>
      </c>
      <c r="G148" s="8">
        <v>842.47771757992552</v>
      </c>
      <c r="H148" s="8">
        <v>2993.8612283063239</v>
      </c>
      <c r="I148" s="8">
        <v>367966.12412123132</v>
      </c>
    </row>
    <row r="149" spans="5:9" x14ac:dyDescent="0.25">
      <c r="E149">
        <v>144</v>
      </c>
      <c r="F149" s="8">
        <v>2146.469057373849</v>
      </c>
      <c r="G149" s="8">
        <v>847.3921709324751</v>
      </c>
      <c r="H149" s="8">
        <v>2993.8612283063239</v>
      </c>
      <c r="I149" s="8">
        <v>367118.73195029882</v>
      </c>
    </row>
    <row r="150" spans="5:9" x14ac:dyDescent="0.25">
      <c r="E150">
        <v>145</v>
      </c>
      <c r="F150" s="8">
        <v>2141.5259363767432</v>
      </c>
      <c r="G150" s="8">
        <v>852.33529192958144</v>
      </c>
      <c r="H150" s="8">
        <v>2993.8612283063248</v>
      </c>
      <c r="I150" s="8">
        <v>366266.39665836922</v>
      </c>
    </row>
    <row r="151" spans="5:9" x14ac:dyDescent="0.25">
      <c r="E151">
        <v>146</v>
      </c>
      <c r="F151" s="8">
        <v>2136.5539805071539</v>
      </c>
      <c r="G151" s="8">
        <v>857.30724779917045</v>
      </c>
      <c r="H151" s="8">
        <v>2993.8612283063244</v>
      </c>
      <c r="I151" s="8">
        <v>365409.08941057004</v>
      </c>
    </row>
    <row r="152" spans="5:9" x14ac:dyDescent="0.25">
      <c r="E152">
        <v>147</v>
      </c>
      <c r="F152" s="8">
        <v>2131.5530215616586</v>
      </c>
      <c r="G152" s="8">
        <v>862.30820674466565</v>
      </c>
      <c r="H152" s="8">
        <v>2993.8612283063244</v>
      </c>
      <c r="I152" s="8">
        <v>364546.78120382538</v>
      </c>
    </row>
    <row r="153" spans="5:9" x14ac:dyDescent="0.25">
      <c r="E153">
        <v>148</v>
      </c>
      <c r="F153" s="8">
        <v>2126.5228903556481</v>
      </c>
      <c r="G153" s="8">
        <v>867.33833795067608</v>
      </c>
      <c r="H153" s="8">
        <v>2993.8612283063239</v>
      </c>
      <c r="I153" s="8">
        <v>363679.44286587468</v>
      </c>
    </row>
    <row r="154" spans="5:9" x14ac:dyDescent="0.25">
      <c r="E154">
        <v>149</v>
      </c>
      <c r="F154" s="8">
        <v>2121.4634167176023</v>
      </c>
      <c r="G154" s="8">
        <v>872.39781158872188</v>
      </c>
      <c r="H154" s="8">
        <v>2993.8612283063239</v>
      </c>
      <c r="I154" s="8">
        <v>362807.04505428596</v>
      </c>
    </row>
    <row r="155" spans="5:9" x14ac:dyDescent="0.25">
      <c r="E155">
        <v>150</v>
      </c>
      <c r="F155" s="8">
        <v>2116.374429483335</v>
      </c>
      <c r="G155" s="8">
        <v>877.4867988229895</v>
      </c>
      <c r="H155" s="8">
        <v>2993.8612283063244</v>
      </c>
      <c r="I155" s="8">
        <v>361929.55825546297</v>
      </c>
    </row>
    <row r="156" spans="5:9" x14ac:dyDescent="0.25">
      <c r="E156">
        <v>151</v>
      </c>
      <c r="F156" s="8">
        <v>2111.2557564902013</v>
      </c>
      <c r="G156" s="8">
        <v>882.60547181612333</v>
      </c>
      <c r="H156" s="8">
        <v>2993.8612283063248</v>
      </c>
      <c r="I156" s="8">
        <v>361046.95278364682</v>
      </c>
    </row>
    <row r="157" spans="5:9" x14ac:dyDescent="0.25">
      <c r="E157">
        <v>152</v>
      </c>
      <c r="F157" s="8">
        <v>2106.1072245712735</v>
      </c>
      <c r="G157" s="8">
        <v>887.75400373505079</v>
      </c>
      <c r="H157" s="8">
        <v>2993.8612283063244</v>
      </c>
      <c r="I157" s="8">
        <v>360159.19877991179</v>
      </c>
    </row>
    <row r="158" spans="5:9" x14ac:dyDescent="0.25">
      <c r="E158">
        <v>153</v>
      </c>
      <c r="F158" s="8">
        <v>2100.9286595494859</v>
      </c>
      <c r="G158" s="8">
        <v>892.93256875683869</v>
      </c>
      <c r="H158" s="8">
        <v>2993.8612283063248</v>
      </c>
      <c r="I158" s="8">
        <v>359266.26621115493</v>
      </c>
    </row>
    <row r="159" spans="5:9" x14ac:dyDescent="0.25">
      <c r="E159">
        <v>154</v>
      </c>
      <c r="F159" s="8">
        <v>2095.7198862317377</v>
      </c>
      <c r="G159" s="8">
        <v>898.14134207458687</v>
      </c>
      <c r="H159" s="8">
        <v>2993.8612283063248</v>
      </c>
      <c r="I159" s="8">
        <v>358368.12486908032</v>
      </c>
    </row>
    <row r="160" spans="5:9" x14ac:dyDescent="0.25">
      <c r="E160">
        <v>155</v>
      </c>
      <c r="F160" s="8">
        <v>2090.4807284029694</v>
      </c>
      <c r="G160" s="8">
        <v>903.38049990335537</v>
      </c>
      <c r="H160" s="8">
        <v>2993.8612283063248</v>
      </c>
      <c r="I160" s="8">
        <v>357464.74436917697</v>
      </c>
    </row>
    <row r="161" spans="5:9" x14ac:dyDescent="0.25">
      <c r="E161">
        <v>156</v>
      </c>
      <c r="F161" s="8">
        <v>2085.2110088201994</v>
      </c>
      <c r="G161" s="8">
        <v>908.65021948612491</v>
      </c>
      <c r="H161" s="8">
        <v>2993.8612283063244</v>
      </c>
      <c r="I161" s="8">
        <v>356556.09414969082</v>
      </c>
    </row>
    <row r="162" spans="5:9" x14ac:dyDescent="0.25">
      <c r="E162">
        <v>157</v>
      </c>
      <c r="F162" s="8">
        <v>2079.9105492065305</v>
      </c>
      <c r="G162" s="8">
        <v>913.95067909979377</v>
      </c>
      <c r="H162" s="8">
        <v>2993.8612283063244</v>
      </c>
      <c r="I162" s="8">
        <v>355642.14347059105</v>
      </c>
    </row>
    <row r="163" spans="5:9" x14ac:dyDescent="0.25">
      <c r="E163">
        <v>158</v>
      </c>
      <c r="F163" s="8">
        <v>2074.5791702451147</v>
      </c>
      <c r="G163" s="8">
        <v>919.28205806120945</v>
      </c>
      <c r="H163" s="8">
        <v>2993.8612283063239</v>
      </c>
      <c r="I163" s="8">
        <v>354722.86141252983</v>
      </c>
    </row>
    <row r="164" spans="5:9" x14ac:dyDescent="0.25">
      <c r="E164">
        <v>159</v>
      </c>
      <c r="F164" s="8">
        <v>2069.2166915730913</v>
      </c>
      <c r="G164" s="8">
        <v>924.64453673323305</v>
      </c>
      <c r="H164" s="8">
        <v>2993.8612283063244</v>
      </c>
      <c r="I164" s="8">
        <v>353798.21687579661</v>
      </c>
    </row>
    <row r="165" spans="5:9" x14ac:dyDescent="0.25">
      <c r="E165">
        <v>160</v>
      </c>
      <c r="F165" s="8">
        <v>2063.8229317754804</v>
      </c>
      <c r="G165" s="8">
        <v>930.0382965308437</v>
      </c>
      <c r="H165" s="8">
        <v>2993.8612283063239</v>
      </c>
      <c r="I165" s="8">
        <v>352868.17857926578</v>
      </c>
    </row>
    <row r="166" spans="5:9" x14ac:dyDescent="0.25">
      <c r="E166">
        <v>161</v>
      </c>
      <c r="F166" s="8">
        <v>2058.397708379051</v>
      </c>
      <c r="G166" s="8">
        <v>935.46351992727341</v>
      </c>
      <c r="H166" s="8">
        <v>2993.8612283063244</v>
      </c>
      <c r="I166" s="8">
        <v>351932.71505933849</v>
      </c>
    </row>
    <row r="167" spans="5:9" x14ac:dyDescent="0.25">
      <c r="E167">
        <v>162</v>
      </c>
      <c r="F167" s="8">
        <v>2052.9408378461417</v>
      </c>
      <c r="G167" s="8">
        <v>940.9203904601826</v>
      </c>
      <c r="H167" s="8">
        <v>2993.8612283063244</v>
      </c>
      <c r="I167" s="8">
        <v>350991.79466887831</v>
      </c>
    </row>
    <row r="168" spans="5:9" x14ac:dyDescent="0.25">
      <c r="E168">
        <v>163</v>
      </c>
      <c r="F168" s="8">
        <v>2047.4521355684572</v>
      </c>
      <c r="G168" s="8">
        <v>946.40909273786713</v>
      </c>
      <c r="H168" s="8">
        <v>2993.8612283063244</v>
      </c>
      <c r="I168" s="8">
        <v>350045.38557614043</v>
      </c>
    </row>
    <row r="169" spans="5:9" x14ac:dyDescent="0.25">
      <c r="E169">
        <v>164</v>
      </c>
      <c r="F169" s="8">
        <v>2041.9314158608199</v>
      </c>
      <c r="G169" s="8">
        <v>951.92981244550458</v>
      </c>
      <c r="H169" s="8">
        <v>2993.8612283063244</v>
      </c>
      <c r="I169" s="8">
        <v>349093.45576369495</v>
      </c>
    </row>
    <row r="170" spans="5:9" x14ac:dyDescent="0.25">
      <c r="E170">
        <v>165</v>
      </c>
      <c r="F170" s="8">
        <v>2036.3784919548875</v>
      </c>
      <c r="G170" s="8">
        <v>957.48273635143676</v>
      </c>
      <c r="H170" s="8">
        <v>2993.8612283063244</v>
      </c>
      <c r="I170" s="8">
        <v>348135.97302734351</v>
      </c>
    </row>
    <row r="171" spans="5:9" x14ac:dyDescent="0.25">
      <c r="E171">
        <v>166</v>
      </c>
      <c r="F171" s="8">
        <v>2030.7931759928379</v>
      </c>
      <c r="G171" s="8">
        <v>963.06805231348665</v>
      </c>
      <c r="H171" s="8">
        <v>2993.8612283063244</v>
      </c>
      <c r="I171" s="8">
        <v>347172.90497503005</v>
      </c>
    </row>
    <row r="172" spans="5:9" x14ac:dyDescent="0.25">
      <c r="E172">
        <v>167</v>
      </c>
      <c r="F172" s="8">
        <v>2025.1752790210091</v>
      </c>
      <c r="G172" s="8">
        <v>968.68594928531547</v>
      </c>
      <c r="H172" s="8">
        <v>2993.8612283063248</v>
      </c>
      <c r="I172" s="8">
        <v>346204.21902574471</v>
      </c>
    </row>
    <row r="173" spans="5:9" x14ac:dyDescent="0.25">
      <c r="E173">
        <v>168</v>
      </c>
      <c r="F173" s="8">
        <v>2019.5246109835111</v>
      </c>
      <c r="G173" s="8">
        <v>974.33661732281314</v>
      </c>
      <c r="H173" s="8">
        <v>2993.8612283063244</v>
      </c>
      <c r="I173" s="8">
        <v>345229.88240842189</v>
      </c>
    </row>
    <row r="174" spans="5:9" x14ac:dyDescent="0.25">
      <c r="E174">
        <v>169</v>
      </c>
      <c r="F174" s="8">
        <v>2013.8409807157948</v>
      </c>
      <c r="G174" s="8">
        <v>980.02024759052938</v>
      </c>
      <c r="H174" s="8">
        <v>2993.8612283063239</v>
      </c>
      <c r="I174" s="8">
        <v>344249.86216083134</v>
      </c>
    </row>
    <row r="175" spans="5:9" x14ac:dyDescent="0.25">
      <c r="E175">
        <v>170</v>
      </c>
      <c r="F175" s="8">
        <v>2008.1241959381832</v>
      </c>
      <c r="G175" s="8">
        <v>985.73703236814094</v>
      </c>
      <c r="H175" s="8">
        <v>2993.8612283063239</v>
      </c>
      <c r="I175" s="8">
        <v>343264.1251284632</v>
      </c>
    </row>
    <row r="176" spans="5:9" x14ac:dyDescent="0.25">
      <c r="E176">
        <v>171</v>
      </c>
      <c r="F176" s="8">
        <v>2002.3740632493696</v>
      </c>
      <c r="G176" s="8">
        <v>991.48716505695506</v>
      </c>
      <c r="H176" s="8">
        <v>2993.8612283063248</v>
      </c>
      <c r="I176" s="8">
        <v>342272.63796340622</v>
      </c>
    </row>
    <row r="177" spans="5:9" x14ac:dyDescent="0.25">
      <c r="E177">
        <v>172</v>
      </c>
      <c r="F177" s="8">
        <v>1996.5903881198703</v>
      </c>
      <c r="G177" s="8">
        <v>997.27084018645382</v>
      </c>
      <c r="H177" s="8">
        <v>2993.8612283063239</v>
      </c>
      <c r="I177" s="8">
        <v>341275.36712321977</v>
      </c>
    </row>
    <row r="178" spans="5:9" x14ac:dyDescent="0.25">
      <c r="E178">
        <v>173</v>
      </c>
      <c r="F178" s="8">
        <v>1990.7729748854495</v>
      </c>
      <c r="G178" s="8">
        <v>1003.0882534208752</v>
      </c>
      <c r="H178" s="8">
        <v>2993.8612283063248</v>
      </c>
      <c r="I178" s="8">
        <v>340272.27886979887</v>
      </c>
    </row>
    <row r="179" spans="5:9" x14ac:dyDescent="0.25">
      <c r="E179">
        <v>174</v>
      </c>
      <c r="F179" s="8">
        <v>1984.9216267404943</v>
      </c>
      <c r="G179" s="8">
        <v>1008.93960156583</v>
      </c>
      <c r="H179" s="8">
        <v>2993.8612283063244</v>
      </c>
      <c r="I179" s="8">
        <v>339263.33926823305</v>
      </c>
    </row>
    <row r="180" spans="5:9" x14ac:dyDescent="0.25">
      <c r="E180">
        <v>175</v>
      </c>
      <c r="F180" s="8">
        <v>1979.0361457313606</v>
      </c>
      <c r="G180" s="8">
        <v>1014.8250825749642</v>
      </c>
      <c r="H180" s="8">
        <v>2993.8612283063248</v>
      </c>
      <c r="I180" s="8">
        <v>338248.51418565807</v>
      </c>
    </row>
    <row r="181" spans="5:9" x14ac:dyDescent="0.25">
      <c r="E181">
        <v>176</v>
      </c>
      <c r="F181" s="8">
        <v>1973.1163327496729</v>
      </c>
      <c r="G181" s="8">
        <v>1020.7448955566515</v>
      </c>
      <c r="H181" s="8">
        <v>2993.8612283063244</v>
      </c>
      <c r="I181" s="8">
        <v>337227.76929010142</v>
      </c>
    </row>
    <row r="182" spans="5:9" x14ac:dyDescent="0.25">
      <c r="E182">
        <v>177</v>
      </c>
      <c r="F182" s="8">
        <v>1967.1619875255928</v>
      </c>
      <c r="G182" s="8">
        <v>1026.6992407807318</v>
      </c>
      <c r="H182" s="8">
        <v>2993.8612283063248</v>
      </c>
      <c r="I182" s="8">
        <v>336201.0700493207</v>
      </c>
    </row>
    <row r="183" spans="5:9" x14ac:dyDescent="0.25">
      <c r="E183">
        <v>178</v>
      </c>
      <c r="F183" s="8">
        <v>1961.1729086210382</v>
      </c>
      <c r="G183" s="8">
        <v>1032.6883196852862</v>
      </c>
      <c r="H183" s="8">
        <v>2993.8612283063244</v>
      </c>
      <c r="I183" s="8">
        <v>335168.38172963541</v>
      </c>
    </row>
    <row r="184" spans="5:9" x14ac:dyDescent="0.25">
      <c r="E184">
        <v>179</v>
      </c>
      <c r="F184" s="8">
        <v>1955.1488934228744</v>
      </c>
      <c r="G184" s="8">
        <v>1038.7123348834502</v>
      </c>
      <c r="H184" s="8">
        <v>2993.8612283063248</v>
      </c>
      <c r="I184" s="8">
        <v>334129.66939475195</v>
      </c>
    </row>
    <row r="185" spans="5:9" x14ac:dyDescent="0.25">
      <c r="E185">
        <v>180</v>
      </c>
      <c r="F185" s="8">
        <v>1949.0897381360537</v>
      </c>
      <c r="G185" s="8">
        <v>1044.7714901702705</v>
      </c>
      <c r="H185" s="8">
        <v>2993.8612283063239</v>
      </c>
      <c r="I185" s="8">
        <v>333084.89790458168</v>
      </c>
    </row>
    <row r="186" spans="5:9" x14ac:dyDescent="0.25">
      <c r="E186">
        <v>181</v>
      </c>
      <c r="F186" s="8">
        <v>1942.9952377767272</v>
      </c>
      <c r="G186" s="8">
        <v>1050.865990529597</v>
      </c>
      <c r="H186" s="8">
        <v>2993.8612283063239</v>
      </c>
      <c r="I186" s="8">
        <v>332034.03191405209</v>
      </c>
    </row>
    <row r="187" spans="5:9" x14ac:dyDescent="0.25">
      <c r="E187">
        <v>182</v>
      </c>
      <c r="F187" s="8">
        <v>1936.865186165305</v>
      </c>
      <c r="G187" s="8">
        <v>1056.9960421410196</v>
      </c>
      <c r="H187" s="8">
        <v>2993.8612283063248</v>
      </c>
      <c r="I187" s="8">
        <v>330977.0358719111</v>
      </c>
    </row>
    <row r="188" spans="5:9" x14ac:dyDescent="0.25">
      <c r="E188">
        <v>183</v>
      </c>
      <c r="F188" s="8">
        <v>1930.6993759194822</v>
      </c>
      <c r="G188" s="8">
        <v>1063.1618523868422</v>
      </c>
      <c r="H188" s="8">
        <v>2993.8612283063244</v>
      </c>
      <c r="I188" s="8">
        <v>329913.87401952426</v>
      </c>
    </row>
    <row r="189" spans="5:9" x14ac:dyDescent="0.25">
      <c r="E189">
        <v>184</v>
      </c>
      <c r="F189" s="8">
        <v>1924.4975984472255</v>
      </c>
      <c r="G189" s="8">
        <v>1069.3636298590989</v>
      </c>
      <c r="H189" s="8">
        <v>2993.8612283063244</v>
      </c>
      <c r="I189" s="8">
        <v>328844.51038966514</v>
      </c>
    </row>
    <row r="190" spans="5:9" x14ac:dyDescent="0.25">
      <c r="E190">
        <v>185</v>
      </c>
      <c r="F190" s="8">
        <v>1918.2596439397137</v>
      </c>
      <c r="G190" s="8">
        <v>1075.6015843666103</v>
      </c>
      <c r="H190" s="8">
        <v>2993.8612283063239</v>
      </c>
      <c r="I190" s="8">
        <v>327768.9088052985</v>
      </c>
    </row>
    <row r="191" spans="5:9" x14ac:dyDescent="0.25">
      <c r="E191">
        <v>186</v>
      </c>
      <c r="F191" s="8">
        <v>1911.9853013642423</v>
      </c>
      <c r="G191" s="8">
        <v>1081.8759269420823</v>
      </c>
      <c r="H191" s="8">
        <v>2993.8612283063248</v>
      </c>
      <c r="I191" s="8">
        <v>326687.0328783564</v>
      </c>
    </row>
    <row r="192" spans="5:9" x14ac:dyDescent="0.25">
      <c r="E192">
        <v>187</v>
      </c>
      <c r="F192" s="8">
        <v>1905.6743584570802</v>
      </c>
      <c r="G192" s="8">
        <v>1088.1868698492442</v>
      </c>
      <c r="H192" s="8">
        <v>2993.8612283063244</v>
      </c>
      <c r="I192" s="8">
        <v>325598.84600850719</v>
      </c>
    </row>
    <row r="193" spans="5:9" x14ac:dyDescent="0.25">
      <c r="E193">
        <v>188</v>
      </c>
      <c r="F193" s="8">
        <v>1899.3266017162928</v>
      </c>
      <c r="G193" s="8">
        <v>1094.5346265900316</v>
      </c>
      <c r="H193" s="8">
        <v>2993.8612283063244</v>
      </c>
      <c r="I193" s="8">
        <v>324504.31138191716</v>
      </c>
    </row>
    <row r="194" spans="5:9" x14ac:dyDescent="0.25">
      <c r="E194">
        <v>189</v>
      </c>
      <c r="F194" s="8">
        <v>1892.9418163945179</v>
      </c>
      <c r="G194" s="8">
        <v>1100.9194119118069</v>
      </c>
      <c r="H194" s="8">
        <v>2993.8612283063248</v>
      </c>
      <c r="I194" s="8">
        <v>323403.39197000535</v>
      </c>
    </row>
    <row r="195" spans="5:9" x14ac:dyDescent="0.25">
      <c r="E195">
        <v>190</v>
      </c>
      <c r="F195" s="8">
        <v>1886.5197864916986</v>
      </c>
      <c r="G195" s="8">
        <v>1107.3414418146258</v>
      </c>
      <c r="H195" s="8">
        <v>2993.8612283063244</v>
      </c>
      <c r="I195" s="8">
        <v>322296.05052819074</v>
      </c>
    </row>
    <row r="196" spans="5:9" x14ac:dyDescent="0.25">
      <c r="E196">
        <v>191</v>
      </c>
      <c r="F196" s="8">
        <v>1880.0602947477801</v>
      </c>
      <c r="G196" s="8">
        <v>1113.8009335585443</v>
      </c>
      <c r="H196" s="8">
        <v>2993.8612283063244</v>
      </c>
      <c r="I196" s="8">
        <v>321182.24959463219</v>
      </c>
    </row>
    <row r="197" spans="5:9" x14ac:dyDescent="0.25">
      <c r="E197">
        <v>192</v>
      </c>
      <c r="F197" s="8">
        <v>1873.5631226353553</v>
      </c>
      <c r="G197" s="8">
        <v>1120.2981056709691</v>
      </c>
      <c r="H197" s="8">
        <v>2993.8612283063244</v>
      </c>
      <c r="I197" s="8">
        <v>320061.95148896123</v>
      </c>
    </row>
    <row r="198" spans="5:9" x14ac:dyDescent="0.25">
      <c r="E198">
        <v>193</v>
      </c>
      <c r="F198" s="8">
        <v>1867.0280503522747</v>
      </c>
      <c r="G198" s="8">
        <v>1126.8331779540497</v>
      </c>
      <c r="H198" s="8">
        <v>2993.8612283063244</v>
      </c>
      <c r="I198" s="8">
        <v>318935.11831100716</v>
      </c>
    </row>
    <row r="199" spans="5:9" x14ac:dyDescent="0.25">
      <c r="E199">
        <v>194</v>
      </c>
      <c r="F199" s="8">
        <v>1860.4548568142093</v>
      </c>
      <c r="G199" s="8">
        <v>1133.4063714921151</v>
      </c>
      <c r="H199" s="8">
        <v>2993.8612283063244</v>
      </c>
      <c r="I199" s="8">
        <v>317801.71193951502</v>
      </c>
    </row>
    <row r="200" spans="5:9" x14ac:dyDescent="0.25">
      <c r="E200">
        <v>195</v>
      </c>
      <c r="F200" s="8">
        <v>1853.8433196471722</v>
      </c>
      <c r="G200" s="8">
        <v>1140.0179086591525</v>
      </c>
      <c r="H200" s="8">
        <v>2993.8612283063248</v>
      </c>
      <c r="I200" s="8">
        <v>316661.6940308559</v>
      </c>
    </row>
    <row r="201" spans="5:9" x14ac:dyDescent="0.25">
      <c r="E201">
        <v>196</v>
      </c>
      <c r="F201" s="8">
        <v>1847.1932151799936</v>
      </c>
      <c r="G201" s="8">
        <v>1146.6680131263308</v>
      </c>
      <c r="H201" s="8">
        <v>2993.8612283063244</v>
      </c>
      <c r="I201" s="8">
        <v>315515.02601772954</v>
      </c>
    </row>
    <row r="202" spans="5:9" x14ac:dyDescent="0.25">
      <c r="E202">
        <v>197</v>
      </c>
      <c r="F202" s="8">
        <v>1840.5043184367564</v>
      </c>
      <c r="G202" s="8">
        <v>1153.3569098695675</v>
      </c>
      <c r="H202" s="8">
        <v>2993.8612283063239</v>
      </c>
      <c r="I202" s="8">
        <v>314361.66910785995</v>
      </c>
    </row>
    <row r="203" spans="5:9" x14ac:dyDescent="0.25">
      <c r="E203">
        <v>198</v>
      </c>
      <c r="F203" s="8">
        <v>1833.7764031291842</v>
      </c>
      <c r="G203" s="8">
        <v>1160.0848251771401</v>
      </c>
      <c r="H203" s="8">
        <v>2993.8612283063244</v>
      </c>
      <c r="I203" s="8">
        <v>313201.5842826828</v>
      </c>
    </row>
    <row r="204" spans="5:9" x14ac:dyDescent="0.25">
      <c r="E204">
        <v>199</v>
      </c>
      <c r="F204" s="8">
        <v>1827.0092416489845</v>
      </c>
      <c r="G204" s="8">
        <v>1166.8519866573404</v>
      </c>
      <c r="H204" s="8">
        <v>2993.8612283063248</v>
      </c>
      <c r="I204" s="8">
        <v>312034.73229602544</v>
      </c>
    </row>
    <row r="205" spans="5:9" x14ac:dyDescent="0.25">
      <c r="E205">
        <v>200</v>
      </c>
      <c r="F205" s="8">
        <v>1820.2026050601498</v>
      </c>
      <c r="G205" s="8">
        <v>1173.6586232461748</v>
      </c>
      <c r="H205" s="8">
        <v>2993.8612283063248</v>
      </c>
      <c r="I205" s="8">
        <v>310861.07367277925</v>
      </c>
    </row>
    <row r="206" spans="5:9" x14ac:dyDescent="0.25">
      <c r="E206">
        <v>201</v>
      </c>
      <c r="F206" s="8">
        <v>1813.3562630912133</v>
      </c>
      <c r="G206" s="8">
        <v>1180.5049652151108</v>
      </c>
      <c r="H206" s="8">
        <v>2993.8612283063239</v>
      </c>
      <c r="I206" s="8">
        <v>309680.56870756415</v>
      </c>
    </row>
    <row r="207" spans="5:9" x14ac:dyDescent="0.25">
      <c r="E207">
        <v>202</v>
      </c>
      <c r="F207" s="8">
        <v>1806.4699841274589</v>
      </c>
      <c r="G207" s="8">
        <v>1187.3912441788655</v>
      </c>
      <c r="H207" s="8">
        <v>2993.8612283063244</v>
      </c>
      <c r="I207" s="8">
        <v>308493.17746338528</v>
      </c>
    </row>
    <row r="208" spans="5:9" x14ac:dyDescent="0.25">
      <c r="E208">
        <v>203</v>
      </c>
      <c r="F208" s="8">
        <v>1799.5435352030822</v>
      </c>
      <c r="G208" s="8">
        <v>1194.3176931032422</v>
      </c>
      <c r="H208" s="8">
        <v>2993.8612283063244</v>
      </c>
      <c r="I208" s="8">
        <v>307298.85977028206</v>
      </c>
    </row>
    <row r="209" spans="5:9" x14ac:dyDescent="0.25">
      <c r="E209">
        <v>204</v>
      </c>
      <c r="F209" s="8">
        <v>1792.5766819933131</v>
      </c>
      <c r="G209" s="8">
        <v>1201.2845463130111</v>
      </c>
      <c r="H209" s="8">
        <v>2993.8612283063239</v>
      </c>
      <c r="I209" s="8">
        <v>306097.57522396906</v>
      </c>
    </row>
    <row r="210" spans="5:9" x14ac:dyDescent="0.25">
      <c r="E210">
        <v>205</v>
      </c>
      <c r="F210" s="8">
        <v>1785.5691888064873</v>
      </c>
      <c r="G210" s="8">
        <v>1208.2920394998371</v>
      </c>
      <c r="H210" s="8">
        <v>2993.8612283063244</v>
      </c>
      <c r="I210" s="8">
        <v>304889.28318446921</v>
      </c>
    </row>
    <row r="211" spans="5:9" x14ac:dyDescent="0.25">
      <c r="E211">
        <v>206</v>
      </c>
      <c r="F211" s="8">
        <v>1778.5208185760719</v>
      </c>
      <c r="G211" s="8">
        <v>1215.3404097302528</v>
      </c>
      <c r="H211" s="8">
        <v>2993.8612283063248</v>
      </c>
      <c r="I211" s="8">
        <v>303673.94277473894</v>
      </c>
    </row>
    <row r="212" spans="5:9" x14ac:dyDescent="0.25">
      <c r="E212">
        <v>207</v>
      </c>
      <c r="F212" s="8">
        <v>1771.431332852645</v>
      </c>
      <c r="G212" s="8">
        <v>1222.4298954536794</v>
      </c>
      <c r="H212" s="8">
        <v>2993.8612283063244</v>
      </c>
      <c r="I212" s="8">
        <v>302451.51287928526</v>
      </c>
    </row>
    <row r="213" spans="5:9" x14ac:dyDescent="0.25">
      <c r="E213">
        <v>208</v>
      </c>
      <c r="F213" s="8">
        <v>1764.3004917958315</v>
      </c>
      <c r="G213" s="8">
        <v>1229.5607365104922</v>
      </c>
      <c r="H213" s="8">
        <v>2993.8612283063239</v>
      </c>
      <c r="I213" s="8">
        <v>301221.95214277477</v>
      </c>
    </row>
    <row r="214" spans="5:9" x14ac:dyDescent="0.25">
      <c r="E214">
        <v>209</v>
      </c>
      <c r="F214" s="8">
        <v>1757.1280541661872</v>
      </c>
      <c r="G214" s="8">
        <v>1236.733174140137</v>
      </c>
      <c r="H214" s="8">
        <v>2993.8612283063239</v>
      </c>
      <c r="I214" s="8">
        <v>299985.21896863461</v>
      </c>
    </row>
    <row r="215" spans="5:9" x14ac:dyDescent="0.25">
      <c r="E215">
        <v>210</v>
      </c>
      <c r="F215" s="8">
        <v>1749.9137773170366</v>
      </c>
      <c r="G215" s="8">
        <v>1243.9474509892877</v>
      </c>
      <c r="H215" s="8">
        <v>2993.8612283063244</v>
      </c>
      <c r="I215" s="8">
        <v>298741.27151764533</v>
      </c>
    </row>
    <row r="216" spans="5:9" x14ac:dyDescent="0.25">
      <c r="E216">
        <v>211</v>
      </c>
      <c r="F216" s="8">
        <v>1742.6574171862662</v>
      </c>
      <c r="G216" s="8">
        <v>1251.2038111200584</v>
      </c>
      <c r="H216" s="8">
        <v>2993.8612283063248</v>
      </c>
      <c r="I216" s="8">
        <v>297490.06770652527</v>
      </c>
    </row>
    <row r="217" spans="5:9" x14ac:dyDescent="0.25">
      <c r="E217">
        <v>212</v>
      </c>
      <c r="F217" s="8">
        <v>1735.3587282880655</v>
      </c>
      <c r="G217" s="8">
        <v>1258.5025000182588</v>
      </c>
      <c r="H217" s="8">
        <v>2993.8612283063244</v>
      </c>
      <c r="I217" s="8">
        <v>296231.56520650699</v>
      </c>
    </row>
    <row r="218" spans="5:9" x14ac:dyDescent="0.25">
      <c r="E218">
        <v>213</v>
      </c>
      <c r="F218" s="8">
        <v>1728.0174637046255</v>
      </c>
      <c r="G218" s="8">
        <v>1265.8437646016987</v>
      </c>
      <c r="H218" s="8">
        <v>2993.8612283063239</v>
      </c>
      <c r="I218" s="8">
        <v>294965.72144190531</v>
      </c>
    </row>
    <row r="219" spans="5:9" x14ac:dyDescent="0.25">
      <c r="E219">
        <v>214</v>
      </c>
      <c r="F219" s="8">
        <v>1720.6333750777828</v>
      </c>
      <c r="G219" s="8">
        <v>1273.2278532285422</v>
      </c>
      <c r="H219" s="8">
        <v>2993.8612283063248</v>
      </c>
      <c r="I219" s="8">
        <v>293692.49358867673</v>
      </c>
    </row>
    <row r="220" spans="5:9" x14ac:dyDescent="0.25">
      <c r="E220">
        <v>215</v>
      </c>
      <c r="F220" s="8">
        <v>1713.2062126006158</v>
      </c>
      <c r="G220" s="8">
        <v>1280.6550157057086</v>
      </c>
      <c r="H220" s="8">
        <v>2993.8612283063244</v>
      </c>
      <c r="I220" s="8">
        <v>292411.838572971</v>
      </c>
    </row>
    <row r="221" spans="5:9" x14ac:dyDescent="0.25">
      <c r="E221">
        <v>216</v>
      </c>
      <c r="F221" s="8">
        <v>1705.7357250089992</v>
      </c>
      <c r="G221" s="8">
        <v>1288.1255032973252</v>
      </c>
      <c r="H221" s="8">
        <v>2993.8612283063244</v>
      </c>
      <c r="I221" s="8">
        <v>291123.71306967369</v>
      </c>
    </row>
    <row r="222" spans="5:9" x14ac:dyDescent="0.25">
      <c r="E222">
        <v>217</v>
      </c>
      <c r="F222" s="8">
        <v>1698.2216595730979</v>
      </c>
      <c r="G222" s="8">
        <v>1295.639568733226</v>
      </c>
      <c r="H222" s="8">
        <v>2993.8612283063239</v>
      </c>
      <c r="I222" s="8">
        <v>289828.07350094046</v>
      </c>
    </row>
    <row r="223" spans="5:9" x14ac:dyDescent="0.25">
      <c r="E223">
        <v>218</v>
      </c>
      <c r="F223" s="8">
        <v>1690.6637620888207</v>
      </c>
      <c r="G223" s="8">
        <v>1303.1974662175035</v>
      </c>
      <c r="H223" s="8">
        <v>2993.8612283063239</v>
      </c>
      <c r="I223" s="8">
        <v>288524.87603472295</v>
      </c>
    </row>
    <row r="224" spans="5:9" x14ac:dyDescent="0.25">
      <c r="E224">
        <v>219</v>
      </c>
      <c r="F224" s="8">
        <v>1683.0617768692193</v>
      </c>
      <c r="G224" s="8">
        <v>1310.7994514371053</v>
      </c>
      <c r="H224" s="8">
        <v>2993.8612283063248</v>
      </c>
      <c r="I224" s="8">
        <v>287214.07658328587</v>
      </c>
    </row>
    <row r="225" spans="5:9" x14ac:dyDescent="0.25">
      <c r="E225">
        <v>220</v>
      </c>
      <c r="F225" s="8">
        <v>1675.415446735836</v>
      </c>
      <c r="G225" s="8">
        <v>1318.4457815704886</v>
      </c>
      <c r="H225" s="8">
        <v>2993.8612283063248</v>
      </c>
      <c r="I225" s="8">
        <v>285895.63080171536</v>
      </c>
    </row>
    <row r="226" spans="5:9" x14ac:dyDescent="0.25">
      <c r="E226">
        <v>221</v>
      </c>
      <c r="F226" s="8">
        <v>1667.724513010008</v>
      </c>
      <c r="G226" s="8">
        <v>1326.1367152963164</v>
      </c>
      <c r="H226" s="8">
        <v>2993.8612283063244</v>
      </c>
      <c r="I226" s="8">
        <v>284569.49408641906</v>
      </c>
    </row>
    <row r="227" spans="5:9" x14ac:dyDescent="0.25">
      <c r="E227">
        <v>222</v>
      </c>
      <c r="F227" s="8">
        <v>1659.9887155041126</v>
      </c>
      <c r="G227" s="8">
        <v>1333.8725128022115</v>
      </c>
      <c r="H227" s="8">
        <v>2993.8612283063239</v>
      </c>
      <c r="I227" s="8">
        <v>283235.62157361687</v>
      </c>
    </row>
    <row r="228" spans="5:9" x14ac:dyDescent="0.25">
      <c r="E228">
        <v>223</v>
      </c>
      <c r="F228" s="8">
        <v>1652.2077925127664</v>
      </c>
      <c r="G228" s="8">
        <v>1341.6534357935579</v>
      </c>
      <c r="H228" s="8">
        <v>2993.8612283063244</v>
      </c>
      <c r="I228" s="8">
        <v>281893.96813782334</v>
      </c>
    </row>
    <row r="229" spans="5:9" x14ac:dyDescent="0.25">
      <c r="E229">
        <v>224</v>
      </c>
      <c r="F229" s="8">
        <v>1644.3814808039708</v>
      </c>
      <c r="G229" s="8">
        <v>1349.4797475023536</v>
      </c>
      <c r="H229" s="8">
        <v>2993.8612283063244</v>
      </c>
      <c r="I229" s="8">
        <v>280544.48839032097</v>
      </c>
    </row>
    <row r="230" spans="5:9" x14ac:dyDescent="0.25">
      <c r="E230">
        <v>225</v>
      </c>
      <c r="F230" s="8">
        <v>1636.5095156102075</v>
      </c>
      <c r="G230" s="8">
        <v>1357.3517126961171</v>
      </c>
      <c r="H230" s="8">
        <v>2993.8612283063248</v>
      </c>
      <c r="I230" s="8">
        <v>279187.13667762483</v>
      </c>
    </row>
    <row r="231" spans="5:9" x14ac:dyDescent="0.25">
      <c r="E231">
        <v>226</v>
      </c>
      <c r="F231" s="8">
        <v>1628.5916306194799</v>
      </c>
      <c r="G231" s="8">
        <v>1365.2695976868445</v>
      </c>
      <c r="H231" s="8">
        <v>2993.8612283063244</v>
      </c>
      <c r="I231" s="8">
        <v>277821.86707993801</v>
      </c>
    </row>
    <row r="232" spans="5:9" x14ac:dyDescent="0.25">
      <c r="E232">
        <v>227</v>
      </c>
      <c r="F232" s="8">
        <v>1620.6275579663065</v>
      </c>
      <c r="G232" s="8">
        <v>1373.2336703400179</v>
      </c>
      <c r="H232" s="8">
        <v>2993.8612283063244</v>
      </c>
      <c r="I232" s="8">
        <v>276448.63340959797</v>
      </c>
    </row>
    <row r="233" spans="5:9" x14ac:dyDescent="0.25">
      <c r="E233">
        <v>228</v>
      </c>
      <c r="F233" s="8">
        <v>1612.6170282226562</v>
      </c>
      <c r="G233" s="8">
        <v>1381.2442000836679</v>
      </c>
      <c r="H233" s="8">
        <v>2993.8612283063239</v>
      </c>
      <c r="I233" s="8">
        <v>275067.38920951431</v>
      </c>
    </row>
    <row r="234" spans="5:9" x14ac:dyDescent="0.25">
      <c r="E234">
        <v>229</v>
      </c>
      <c r="F234" s="8">
        <v>1604.559770388835</v>
      </c>
      <c r="G234" s="8">
        <v>1389.3014579174894</v>
      </c>
      <c r="H234" s="8">
        <v>2993.8612283063244</v>
      </c>
      <c r="I234" s="8">
        <v>273678.08775159682</v>
      </c>
    </row>
    <row r="235" spans="5:9" x14ac:dyDescent="0.25">
      <c r="E235">
        <v>230</v>
      </c>
      <c r="F235" s="8">
        <v>1596.4555118843161</v>
      </c>
      <c r="G235" s="8">
        <v>1397.405716422008</v>
      </c>
      <c r="H235" s="8">
        <v>2993.8612283063239</v>
      </c>
      <c r="I235" s="8">
        <v>272280.6820351748</v>
      </c>
    </row>
    <row r="236" spans="5:9" x14ac:dyDescent="0.25">
      <c r="E236">
        <v>231</v>
      </c>
      <c r="F236" s="8">
        <v>1588.3039785385211</v>
      </c>
      <c r="G236" s="8">
        <v>1405.5572497678031</v>
      </c>
      <c r="H236" s="8">
        <v>2993.8612283063239</v>
      </c>
      <c r="I236" s="8">
        <v>270875.12478540698</v>
      </c>
    </row>
    <row r="237" spans="5:9" x14ac:dyDescent="0.25">
      <c r="E237">
        <v>232</v>
      </c>
      <c r="F237" s="8">
        <v>1580.1048945815426</v>
      </c>
      <c r="G237" s="8">
        <v>1413.7563337247821</v>
      </c>
      <c r="H237" s="8">
        <v>2993.8612283063248</v>
      </c>
      <c r="I237" s="8">
        <v>269461.36845168221</v>
      </c>
    </row>
    <row r="238" spans="5:9" x14ac:dyDescent="0.25">
      <c r="E238">
        <v>233</v>
      </c>
      <c r="F238" s="8">
        <v>1571.8579826348146</v>
      </c>
      <c r="G238" s="8">
        <v>1422.0032456715098</v>
      </c>
      <c r="H238" s="8">
        <v>2993.8612283063244</v>
      </c>
      <c r="I238" s="8">
        <v>268039.3652060107</v>
      </c>
    </row>
    <row r="239" spans="5:9" x14ac:dyDescent="0.25">
      <c r="E239">
        <v>234</v>
      </c>
      <c r="F239" s="8">
        <v>1563.5629637017305</v>
      </c>
      <c r="G239" s="8">
        <v>1430.2982646045934</v>
      </c>
      <c r="H239" s="8">
        <v>2993.8612283063239</v>
      </c>
      <c r="I239" s="8">
        <v>266609.06694140611</v>
      </c>
    </row>
    <row r="240" spans="5:9" x14ac:dyDescent="0.25">
      <c r="E240">
        <v>235</v>
      </c>
      <c r="F240" s="8">
        <v>1555.2195571582038</v>
      </c>
      <c r="G240" s="8">
        <v>1438.6416711481204</v>
      </c>
      <c r="H240" s="8">
        <v>2993.8612283063239</v>
      </c>
      <c r="I240" s="8">
        <v>265170.42527025798</v>
      </c>
    </row>
    <row r="241" spans="5:9" x14ac:dyDescent="0.25">
      <c r="E241">
        <v>236</v>
      </c>
      <c r="F241" s="8">
        <v>1546.8274807431733</v>
      </c>
      <c r="G241" s="8">
        <v>1447.0337475631511</v>
      </c>
      <c r="H241" s="8">
        <v>2993.8612283063244</v>
      </c>
      <c r="I241" s="8">
        <v>263723.39152269484</v>
      </c>
    </row>
    <row r="242" spans="5:9" x14ac:dyDescent="0.25">
      <c r="E242">
        <v>237</v>
      </c>
      <c r="F242" s="8">
        <v>1538.3864505490546</v>
      </c>
      <c r="G242" s="8">
        <v>1455.4747777572697</v>
      </c>
      <c r="H242" s="8">
        <v>2993.8612283063244</v>
      </c>
      <c r="I242" s="8">
        <v>262267.9167449376</v>
      </c>
    </row>
    <row r="243" spans="5:9" x14ac:dyDescent="0.25">
      <c r="E243">
        <v>238</v>
      </c>
      <c r="F243" s="8">
        <v>1529.8961810121375</v>
      </c>
      <c r="G243" s="8">
        <v>1463.9650472941869</v>
      </c>
      <c r="H243" s="8">
        <v>2993.8612283063244</v>
      </c>
      <c r="I243" s="8">
        <v>260803.95169764341</v>
      </c>
    </row>
    <row r="244" spans="5:9" x14ac:dyDescent="0.25">
      <c r="E244">
        <v>239</v>
      </c>
      <c r="F244" s="8">
        <v>1521.3563849029213</v>
      </c>
      <c r="G244" s="8">
        <v>1472.5048434034031</v>
      </c>
      <c r="H244" s="8">
        <v>2993.8612283063244</v>
      </c>
      <c r="I244" s="8">
        <v>259331.44685424</v>
      </c>
    </row>
    <row r="245" spans="5:9" x14ac:dyDescent="0.25">
      <c r="E245">
        <v>240</v>
      </c>
      <c r="F245" s="8">
        <v>1512.7667733164012</v>
      </c>
      <c r="G245" s="8">
        <v>1481.0944549899232</v>
      </c>
      <c r="H245" s="8">
        <v>2993.8612283063244</v>
      </c>
      <c r="I245" s="8">
        <v>257850.35239925008</v>
      </c>
    </row>
    <row r="246" spans="5:9" x14ac:dyDescent="0.25">
      <c r="E246">
        <v>241</v>
      </c>
      <c r="F246" s="8">
        <v>1504.1270556622935</v>
      </c>
      <c r="G246" s="8">
        <v>1489.7341726440309</v>
      </c>
      <c r="H246" s="8">
        <v>2993.8612283063244</v>
      </c>
      <c r="I246" s="8">
        <v>256360.61822660605</v>
      </c>
    </row>
    <row r="247" spans="5:9" x14ac:dyDescent="0.25">
      <c r="E247">
        <v>242</v>
      </c>
      <c r="F247" s="8">
        <v>1495.4369396552033</v>
      </c>
      <c r="G247" s="8">
        <v>1498.4242886511211</v>
      </c>
      <c r="H247" s="8">
        <v>2993.8612283063244</v>
      </c>
      <c r="I247" s="8">
        <v>254862.19393795493</v>
      </c>
    </row>
    <row r="248" spans="5:9" x14ac:dyDescent="0.25">
      <c r="E248">
        <v>243</v>
      </c>
      <c r="F248" s="8">
        <v>1486.6961313047386</v>
      </c>
      <c r="G248" s="8">
        <v>1507.1650970015858</v>
      </c>
      <c r="H248" s="8">
        <v>2993.8612283063244</v>
      </c>
      <c r="I248" s="8">
        <v>253355.02884095334</v>
      </c>
    </row>
    <row r="249" spans="5:9" x14ac:dyDescent="0.25">
      <c r="E249">
        <v>244</v>
      </c>
      <c r="F249" s="8">
        <v>1477.9043349055628</v>
      </c>
      <c r="G249" s="8">
        <v>1515.9568934007616</v>
      </c>
      <c r="H249" s="8">
        <v>2993.8612283063244</v>
      </c>
      <c r="I249" s="8">
        <v>251839.07194755258</v>
      </c>
    </row>
    <row r="250" spans="5:9" x14ac:dyDescent="0.25">
      <c r="E250">
        <v>245</v>
      </c>
      <c r="F250" s="8">
        <v>1469.0612530273913</v>
      </c>
      <c r="G250" s="8">
        <v>1524.7999752789331</v>
      </c>
      <c r="H250" s="8">
        <v>2993.8612283063244</v>
      </c>
      <c r="I250" s="8">
        <v>250314.27197227365</v>
      </c>
    </row>
    <row r="251" spans="5:9" x14ac:dyDescent="0.25">
      <c r="E251">
        <v>246</v>
      </c>
      <c r="F251" s="8">
        <v>1460.1665865049313</v>
      </c>
      <c r="G251" s="8">
        <v>1533.6946418013933</v>
      </c>
      <c r="H251" s="8">
        <v>2993.8612283063248</v>
      </c>
      <c r="I251" s="8">
        <v>248780.57733047227</v>
      </c>
    </row>
    <row r="252" spans="5:9" x14ac:dyDescent="0.25">
      <c r="E252">
        <v>247</v>
      </c>
      <c r="F252" s="8">
        <v>1451.2200344277564</v>
      </c>
      <c r="G252" s="8">
        <v>1542.6411938785679</v>
      </c>
      <c r="H252" s="8">
        <v>2993.8612283063244</v>
      </c>
      <c r="I252" s="8">
        <v>247237.93613659369</v>
      </c>
    </row>
    <row r="253" spans="5:9" x14ac:dyDescent="0.25">
      <c r="E253">
        <v>248</v>
      </c>
      <c r="F253" s="8">
        <v>1442.2212941301316</v>
      </c>
      <c r="G253" s="8">
        <v>1551.639934176193</v>
      </c>
      <c r="H253" s="8">
        <v>2993.8612283063248</v>
      </c>
      <c r="I253" s="8">
        <v>245686.29620241749</v>
      </c>
    </row>
    <row r="254" spans="5:9" x14ac:dyDescent="0.25">
      <c r="E254">
        <v>249</v>
      </c>
      <c r="F254" s="8">
        <v>1433.1700611807703</v>
      </c>
      <c r="G254" s="8">
        <v>1560.6911671255543</v>
      </c>
      <c r="H254" s="8">
        <v>2993.8612283063248</v>
      </c>
      <c r="I254" s="8">
        <v>244125.60503529193</v>
      </c>
    </row>
    <row r="255" spans="5:9" x14ac:dyDescent="0.25">
      <c r="E255">
        <v>250</v>
      </c>
      <c r="F255" s="8">
        <v>1424.0660293725377</v>
      </c>
      <c r="G255" s="8">
        <v>1569.7951989337867</v>
      </c>
      <c r="H255" s="8">
        <v>2993.8612283063244</v>
      </c>
      <c r="I255" s="8">
        <v>242555.80983635815</v>
      </c>
    </row>
    <row r="256" spans="5:9" x14ac:dyDescent="0.25">
      <c r="E256">
        <v>251</v>
      </c>
      <c r="F256" s="8">
        <v>1414.9088907120906</v>
      </c>
      <c r="G256" s="8">
        <v>1578.9523375942335</v>
      </c>
      <c r="H256" s="8">
        <v>2993.8612283063239</v>
      </c>
      <c r="I256" s="8">
        <v>240976.85749876391</v>
      </c>
    </row>
    <row r="257" spans="5:9" x14ac:dyDescent="0.25">
      <c r="E257">
        <v>252</v>
      </c>
      <c r="F257" s="8">
        <v>1405.6983354094577</v>
      </c>
      <c r="G257" s="8">
        <v>1588.1628928968669</v>
      </c>
      <c r="H257" s="8">
        <v>2993.8612283063248</v>
      </c>
      <c r="I257" s="8">
        <v>239388.69460586706</v>
      </c>
    </row>
    <row r="258" spans="5:9" x14ac:dyDescent="0.25">
      <c r="E258">
        <v>253</v>
      </c>
      <c r="F258" s="8">
        <v>1396.4340518675592</v>
      </c>
      <c r="G258" s="8">
        <v>1597.4271764387652</v>
      </c>
      <c r="H258" s="8">
        <v>2993.8612283063244</v>
      </c>
      <c r="I258" s="8">
        <v>237791.26742942829</v>
      </c>
    </row>
    <row r="259" spans="5:9" x14ac:dyDescent="0.25">
      <c r="E259">
        <v>254</v>
      </c>
      <c r="F259" s="8">
        <v>1387.1157266716664</v>
      </c>
      <c r="G259" s="8">
        <v>1606.745501634658</v>
      </c>
      <c r="H259" s="8">
        <v>2993.8612283063244</v>
      </c>
      <c r="I259" s="8">
        <v>236184.52192779363</v>
      </c>
    </row>
    <row r="260" spans="5:9" x14ac:dyDescent="0.25">
      <c r="E260">
        <v>255</v>
      </c>
      <c r="F260" s="8">
        <v>1377.7430445787975</v>
      </c>
      <c r="G260" s="8">
        <v>1616.1181837275269</v>
      </c>
      <c r="H260" s="8">
        <v>2993.8612283063244</v>
      </c>
      <c r="I260" s="8">
        <v>234568.4037440661</v>
      </c>
    </row>
    <row r="261" spans="5:9" x14ac:dyDescent="0.25">
      <c r="E261">
        <v>256</v>
      </c>
      <c r="F261" s="8">
        <v>1368.3156885070534</v>
      </c>
      <c r="G261" s="8">
        <v>1625.5455397992705</v>
      </c>
      <c r="H261" s="8">
        <v>2993.8612283063239</v>
      </c>
      <c r="I261" s="8">
        <v>232942.85820426684</v>
      </c>
    </row>
    <row r="262" spans="5:9" x14ac:dyDescent="0.25">
      <c r="E262">
        <v>257</v>
      </c>
      <c r="F262" s="8">
        <v>1358.8333395248912</v>
      </c>
      <c r="G262" s="8">
        <v>1635.0278887814331</v>
      </c>
      <c r="H262" s="8">
        <v>2993.8612283063244</v>
      </c>
      <c r="I262" s="8">
        <v>231307.83031548542</v>
      </c>
    </row>
    <row r="263" spans="5:9" x14ac:dyDescent="0.25">
      <c r="E263">
        <v>258</v>
      </c>
      <c r="F263" s="8">
        <v>1349.2956768403328</v>
      </c>
      <c r="G263" s="8">
        <v>1644.5655514659913</v>
      </c>
      <c r="H263" s="8">
        <v>2993.8612283063239</v>
      </c>
      <c r="I263" s="8">
        <v>229663.26476401943</v>
      </c>
    </row>
    <row r="264" spans="5:9" x14ac:dyDescent="0.25">
      <c r="E264">
        <v>259</v>
      </c>
      <c r="F264" s="8">
        <v>1339.7023777901147</v>
      </c>
      <c r="G264" s="8">
        <v>1654.1588505162097</v>
      </c>
      <c r="H264" s="8">
        <v>2993.8612283063244</v>
      </c>
      <c r="I264" s="8">
        <v>228009.10591350321</v>
      </c>
    </row>
    <row r="265" spans="5:9" x14ac:dyDescent="0.25">
      <c r="E265">
        <v>260</v>
      </c>
      <c r="F265" s="8">
        <v>1330.0531178287702</v>
      </c>
      <c r="G265" s="8">
        <v>1663.8081104775542</v>
      </c>
      <c r="H265" s="8">
        <v>2993.8612283063244</v>
      </c>
      <c r="I265" s="8">
        <v>226345.29780302566</v>
      </c>
    </row>
    <row r="266" spans="5:9" x14ac:dyDescent="0.25">
      <c r="E266">
        <v>261</v>
      </c>
      <c r="F266" s="8">
        <v>1320.3475705176509</v>
      </c>
      <c r="G266" s="8">
        <v>1673.5136577886735</v>
      </c>
      <c r="H266" s="8">
        <v>2993.8612283063244</v>
      </c>
      <c r="I266" s="8">
        <v>224671.78414523698</v>
      </c>
    </row>
    <row r="267" spans="5:9" x14ac:dyDescent="0.25">
      <c r="E267">
        <v>262</v>
      </c>
      <c r="F267" s="8">
        <v>1310.5854075138839</v>
      </c>
      <c r="G267" s="8">
        <v>1683.2758207924408</v>
      </c>
      <c r="H267" s="8">
        <v>2993.8612283063248</v>
      </c>
      <c r="I267" s="8">
        <v>222988.50832444453</v>
      </c>
    </row>
    <row r="268" spans="5:9" x14ac:dyDescent="0.25">
      <c r="E268">
        <v>263</v>
      </c>
      <c r="F268" s="8">
        <v>1300.7662985592613</v>
      </c>
      <c r="G268" s="8">
        <v>1693.0949297470631</v>
      </c>
      <c r="H268" s="8">
        <v>2993.8612283063244</v>
      </c>
      <c r="I268" s="8">
        <v>221295.41339469748</v>
      </c>
    </row>
    <row r="269" spans="5:9" x14ac:dyDescent="0.25">
      <c r="E269">
        <v>264</v>
      </c>
      <c r="F269" s="8">
        <v>1290.8899114690701</v>
      </c>
      <c r="G269" s="8">
        <v>1702.9713168372543</v>
      </c>
      <c r="H269" s="8">
        <v>2993.8612283063244</v>
      </c>
      <c r="I269" s="8">
        <v>219592.44207786024</v>
      </c>
    </row>
    <row r="270" spans="5:9" x14ac:dyDescent="0.25">
      <c r="E270">
        <v>265</v>
      </c>
      <c r="F270" s="8">
        <v>1280.9559121208526</v>
      </c>
      <c r="G270" s="8">
        <v>1712.9053161854715</v>
      </c>
      <c r="H270" s="8">
        <v>2993.8612283063239</v>
      </c>
      <c r="I270" s="8">
        <v>217879.53676167477</v>
      </c>
    </row>
    <row r="271" spans="5:9" x14ac:dyDescent="0.25">
      <c r="E271">
        <v>266</v>
      </c>
      <c r="F271" s="8">
        <v>1270.963964443104</v>
      </c>
      <c r="G271" s="8">
        <v>1722.8972638632204</v>
      </c>
      <c r="H271" s="8">
        <v>2993.8612283063244</v>
      </c>
      <c r="I271" s="8">
        <v>216156.63949781156</v>
      </c>
    </row>
    <row r="272" spans="5:9" x14ac:dyDescent="0.25">
      <c r="E272">
        <v>267</v>
      </c>
      <c r="F272" s="8">
        <v>1260.9137304039018</v>
      </c>
      <c r="G272" s="8">
        <v>1732.9474979024226</v>
      </c>
      <c r="H272" s="8">
        <v>2993.8612283063244</v>
      </c>
      <c r="I272" s="8">
        <v>214423.69199990915</v>
      </c>
    </row>
    <row r="273" spans="5:9" x14ac:dyDescent="0.25">
      <c r="E273">
        <v>268</v>
      </c>
      <c r="F273" s="8">
        <v>1250.8048699994713</v>
      </c>
      <c r="G273" s="8">
        <v>1743.0563583068536</v>
      </c>
      <c r="H273" s="8">
        <v>2993.8612283063248</v>
      </c>
      <c r="I273" s="8">
        <v>212680.6356416023</v>
      </c>
    </row>
    <row r="274" spans="5:9" x14ac:dyDescent="0.25">
      <c r="E274">
        <v>269</v>
      </c>
      <c r="F274" s="8">
        <v>1240.6370412426811</v>
      </c>
      <c r="G274" s="8">
        <v>1753.2241870636433</v>
      </c>
      <c r="H274" s="8">
        <v>2993.8612283063244</v>
      </c>
      <c r="I274" s="8">
        <v>210927.41145453867</v>
      </c>
    </row>
    <row r="275" spans="5:9" x14ac:dyDescent="0.25">
      <c r="E275">
        <v>270</v>
      </c>
      <c r="F275" s="8">
        <v>1230.4099001514767</v>
      </c>
      <c r="G275" s="8">
        <v>1763.4513281548479</v>
      </c>
      <c r="H275" s="8">
        <v>2993.8612283063248</v>
      </c>
      <c r="I275" s="8">
        <v>209163.96012638381</v>
      </c>
    </row>
    <row r="276" spans="5:9" x14ac:dyDescent="0.25">
      <c r="E276">
        <v>271</v>
      </c>
      <c r="F276" s="8">
        <v>1220.1231007372396</v>
      </c>
      <c r="G276" s="8">
        <v>1773.7381275690843</v>
      </c>
      <c r="H276" s="8">
        <v>2993.8612283063239</v>
      </c>
      <c r="I276" s="8">
        <v>207390.22199881473</v>
      </c>
    </row>
    <row r="277" spans="5:9" x14ac:dyDescent="0.25">
      <c r="E277">
        <v>272</v>
      </c>
      <c r="F277" s="8">
        <v>1209.7762949930868</v>
      </c>
      <c r="G277" s="8">
        <v>1784.0849333132373</v>
      </c>
      <c r="H277" s="8">
        <v>2993.8612283063239</v>
      </c>
      <c r="I277" s="8">
        <v>205606.13706550148</v>
      </c>
    </row>
    <row r="278" spans="5:9" x14ac:dyDescent="0.25">
      <c r="E278">
        <v>273</v>
      </c>
      <c r="F278" s="8">
        <v>1199.3691328820933</v>
      </c>
      <c r="G278" s="8">
        <v>1794.4920954242314</v>
      </c>
      <c r="H278" s="8">
        <v>2993.8612283063248</v>
      </c>
      <c r="I278" s="8">
        <v>203811.64497007724</v>
      </c>
    </row>
    <row r="279" spans="5:9" x14ac:dyDescent="0.25">
      <c r="E279">
        <v>274</v>
      </c>
      <c r="F279" s="8">
        <v>1188.9012623254519</v>
      </c>
      <c r="G279" s="8">
        <v>1804.9599659808725</v>
      </c>
      <c r="H279" s="8">
        <v>2993.8612283063244</v>
      </c>
      <c r="I279" s="8">
        <v>202006.68500409636</v>
      </c>
    </row>
    <row r="280" spans="5:9" x14ac:dyDescent="0.25">
      <c r="E280">
        <v>275</v>
      </c>
      <c r="F280" s="8">
        <v>1178.3723291905633</v>
      </c>
      <c r="G280" s="8">
        <v>1815.4888991157611</v>
      </c>
      <c r="H280" s="8">
        <v>2993.8612283063244</v>
      </c>
      <c r="I280" s="8">
        <v>200191.1961049806</v>
      </c>
    </row>
    <row r="281" spans="5:9" x14ac:dyDescent="0.25">
      <c r="E281">
        <v>276</v>
      </c>
      <c r="F281" s="8">
        <v>1167.7819772790547</v>
      </c>
      <c r="G281" s="8">
        <v>1826.0792510272695</v>
      </c>
      <c r="H281" s="8">
        <v>2993.8612283063239</v>
      </c>
      <c r="I281" s="8">
        <v>198365.11685395334</v>
      </c>
    </row>
    <row r="282" spans="5:9" x14ac:dyDescent="0.25">
      <c r="E282">
        <v>277</v>
      </c>
      <c r="F282" s="8">
        <v>1157.1298483147291</v>
      </c>
      <c r="G282" s="8">
        <v>1836.7313799915955</v>
      </c>
      <c r="H282" s="8">
        <v>2993.8612283063248</v>
      </c>
      <c r="I282" s="8">
        <v>196528.38547396174</v>
      </c>
    </row>
    <row r="283" spans="5:9" x14ac:dyDescent="0.25">
      <c r="E283">
        <v>278</v>
      </c>
      <c r="F283" s="8">
        <v>1146.4155819314446</v>
      </c>
      <c r="G283" s="8">
        <v>1847.4456463748797</v>
      </c>
      <c r="H283" s="8">
        <v>2993.8612283063244</v>
      </c>
      <c r="I283" s="8">
        <v>194680.93982758684</v>
      </c>
    </row>
    <row r="284" spans="5:9" x14ac:dyDescent="0.25">
      <c r="E284">
        <v>279</v>
      </c>
      <c r="F284" s="8">
        <v>1135.6388156609246</v>
      </c>
      <c r="G284" s="8">
        <v>1858.2224126453998</v>
      </c>
      <c r="H284" s="8">
        <v>2993.8612283063244</v>
      </c>
      <c r="I284" s="8">
        <v>192822.71741494143</v>
      </c>
    </row>
    <row r="285" spans="5:9" x14ac:dyDescent="0.25">
      <c r="E285">
        <v>280</v>
      </c>
      <c r="F285" s="8">
        <v>1124.799184920493</v>
      </c>
      <c r="G285" s="8">
        <v>1869.0620433858312</v>
      </c>
      <c r="H285" s="8">
        <v>2993.8612283063239</v>
      </c>
      <c r="I285" s="8">
        <v>190953.65537155559</v>
      </c>
    </row>
    <row r="286" spans="5:9" x14ac:dyDescent="0.25">
      <c r="E286">
        <v>281</v>
      </c>
      <c r="F286" s="8">
        <v>1113.8963230007423</v>
      </c>
      <c r="G286" s="8">
        <v>1879.9649053055821</v>
      </c>
      <c r="H286" s="8">
        <v>2993.8612283063244</v>
      </c>
      <c r="I286" s="8">
        <v>189073.69046625</v>
      </c>
    </row>
    <row r="287" spans="5:9" x14ac:dyDescent="0.25">
      <c r="E287">
        <v>282</v>
      </c>
      <c r="F287" s="8">
        <v>1102.9298610531264</v>
      </c>
      <c r="G287" s="8">
        <v>1890.931367253198</v>
      </c>
      <c r="H287" s="8">
        <v>2993.8612283063244</v>
      </c>
      <c r="I287" s="8">
        <v>187182.75909899682</v>
      </c>
    </row>
    <row r="288" spans="5:9" x14ac:dyDescent="0.25">
      <c r="E288">
        <v>283</v>
      </c>
      <c r="F288" s="8">
        <v>1091.8994280774828</v>
      </c>
      <c r="G288" s="8">
        <v>1901.9618002288416</v>
      </c>
      <c r="H288" s="8">
        <v>2993.8612283063244</v>
      </c>
      <c r="I288" s="8">
        <v>185280.79729876798</v>
      </c>
    </row>
    <row r="289" spans="5:9" x14ac:dyDescent="0.25">
      <c r="E289">
        <v>284</v>
      </c>
      <c r="F289" s="8">
        <v>1080.8046509094811</v>
      </c>
      <c r="G289" s="8">
        <v>1913.0565773968433</v>
      </c>
      <c r="H289" s="8">
        <v>2993.8612283063244</v>
      </c>
      <c r="I289" s="8">
        <v>183367.74072137114</v>
      </c>
    </row>
    <row r="290" spans="5:9" x14ac:dyDescent="0.25">
      <c r="E290">
        <v>285</v>
      </c>
      <c r="F290" s="8">
        <v>1069.6451542079997</v>
      </c>
      <c r="G290" s="8">
        <v>1924.2160740983247</v>
      </c>
      <c r="H290" s="8">
        <v>2993.8612283063244</v>
      </c>
      <c r="I290" s="8">
        <v>181443.5246472728</v>
      </c>
    </row>
    <row r="291" spans="5:9" x14ac:dyDescent="0.25">
      <c r="E291">
        <v>286</v>
      </c>
      <c r="F291" s="8">
        <v>1058.420560442426</v>
      </c>
      <c r="G291" s="8">
        <v>1935.4406678638982</v>
      </c>
      <c r="H291" s="8">
        <v>2993.8612283063239</v>
      </c>
      <c r="I291" s="8">
        <v>179508.0839794089</v>
      </c>
    </row>
    <row r="292" spans="5:9" x14ac:dyDescent="0.25">
      <c r="E292">
        <v>287</v>
      </c>
      <c r="F292" s="8">
        <v>1047.1304898798867</v>
      </c>
      <c r="G292" s="8">
        <v>1946.7307384264377</v>
      </c>
      <c r="H292" s="8">
        <v>2993.8612283063244</v>
      </c>
      <c r="I292" s="8">
        <v>177561.35324098245</v>
      </c>
    </row>
    <row r="293" spans="5:9" x14ac:dyDescent="0.25">
      <c r="E293">
        <v>288</v>
      </c>
      <c r="F293" s="8">
        <v>1035.774560572399</v>
      </c>
      <c r="G293" s="8">
        <v>1958.0866677339254</v>
      </c>
      <c r="H293" s="8">
        <v>2993.8612283063244</v>
      </c>
      <c r="I293" s="8">
        <v>175603.26657324852</v>
      </c>
    </row>
    <row r="294" spans="5:9" x14ac:dyDescent="0.25">
      <c r="E294">
        <v>289</v>
      </c>
      <c r="F294" s="8">
        <v>1024.3523883439514</v>
      </c>
      <c r="G294" s="8">
        <v>1969.508839962373</v>
      </c>
      <c r="H294" s="8">
        <v>2993.8612283063244</v>
      </c>
      <c r="I294" s="8">
        <v>173633.75773328615</v>
      </c>
    </row>
    <row r="295" spans="5:9" x14ac:dyDescent="0.25">
      <c r="E295">
        <v>290</v>
      </c>
      <c r="F295" s="8">
        <v>1012.863586777504</v>
      </c>
      <c r="G295" s="8">
        <v>1980.9976415288202</v>
      </c>
      <c r="H295" s="8">
        <v>2993.8612283063239</v>
      </c>
      <c r="I295" s="8">
        <v>171652.76009175734</v>
      </c>
    </row>
    <row r="296" spans="5:9" x14ac:dyDescent="0.25">
      <c r="E296">
        <v>291</v>
      </c>
      <c r="F296" s="8">
        <v>1001.3077672019192</v>
      </c>
      <c r="G296" s="8">
        <v>1992.5534611044052</v>
      </c>
      <c r="H296" s="8">
        <v>2993.8612283063244</v>
      </c>
      <c r="I296" s="8">
        <v>169660.20663065295</v>
      </c>
    </row>
    <row r="297" spans="5:9" x14ac:dyDescent="0.25">
      <c r="E297">
        <v>292</v>
      </c>
      <c r="F297" s="8">
        <v>989.68453867881021</v>
      </c>
      <c r="G297" s="8">
        <v>2004.1766896275142</v>
      </c>
      <c r="H297" s="8">
        <v>2993.8612283063244</v>
      </c>
      <c r="I297" s="8">
        <v>167656.02994102542</v>
      </c>
    </row>
    <row r="298" spans="5:9" x14ac:dyDescent="0.25">
      <c r="E298">
        <v>293</v>
      </c>
      <c r="F298" s="8">
        <v>977.99350798931641</v>
      </c>
      <c r="G298" s="8">
        <v>2015.867720317008</v>
      </c>
      <c r="H298" s="8">
        <v>2993.8612283063244</v>
      </c>
      <c r="I298" s="8">
        <v>165640.16222070841</v>
      </c>
    </row>
    <row r="299" spans="5:9" x14ac:dyDescent="0.25">
      <c r="E299">
        <v>294</v>
      </c>
      <c r="F299" s="8">
        <v>966.23427962080029</v>
      </c>
      <c r="G299" s="8">
        <v>2027.626948685524</v>
      </c>
      <c r="H299" s="8">
        <v>2993.8612283063244</v>
      </c>
      <c r="I299" s="8">
        <v>163612.53527202288</v>
      </c>
    </row>
    <row r="300" spans="5:9" x14ac:dyDescent="0.25">
      <c r="E300">
        <v>295</v>
      </c>
      <c r="F300" s="8">
        <v>954.40645575346821</v>
      </c>
      <c r="G300" s="8">
        <v>2039.4547725528562</v>
      </c>
      <c r="H300" s="8">
        <v>2993.8612283063244</v>
      </c>
      <c r="I300" s="8">
        <v>161573.08049947003</v>
      </c>
    </row>
    <row r="301" spans="5:9" x14ac:dyDescent="0.25">
      <c r="E301">
        <v>296</v>
      </c>
      <c r="F301" s="8">
        <v>942.50963624690974</v>
      </c>
      <c r="G301" s="8">
        <v>2051.3515920594141</v>
      </c>
      <c r="H301" s="8">
        <v>2993.8612283063239</v>
      </c>
      <c r="I301" s="8">
        <v>159521.72890741061</v>
      </c>
    </row>
    <row r="302" spans="5:9" x14ac:dyDescent="0.25">
      <c r="E302">
        <v>297</v>
      </c>
      <c r="F302" s="8">
        <v>930.54341862656327</v>
      </c>
      <c r="G302" s="8">
        <v>2063.317809679761</v>
      </c>
      <c r="H302" s="8">
        <v>2993.8612283063244</v>
      </c>
      <c r="I302" s="8">
        <v>157458.41109773086</v>
      </c>
    </row>
    <row r="303" spans="5:9" x14ac:dyDescent="0.25">
      <c r="E303">
        <v>298</v>
      </c>
      <c r="F303" s="8">
        <v>918.50739807009813</v>
      </c>
      <c r="G303" s="8">
        <v>2075.3538302362263</v>
      </c>
      <c r="H303" s="8">
        <v>2993.8612283063244</v>
      </c>
      <c r="I303" s="8">
        <v>155383.05726749465</v>
      </c>
    </row>
    <row r="304" spans="5:9" x14ac:dyDescent="0.25">
      <c r="E304">
        <v>299</v>
      </c>
      <c r="F304" s="8">
        <v>906.40116739372013</v>
      </c>
      <c r="G304" s="8">
        <v>2087.4600609126046</v>
      </c>
      <c r="H304" s="8">
        <v>2993.8612283063248</v>
      </c>
      <c r="I304" s="8">
        <v>153295.59720658205</v>
      </c>
    </row>
    <row r="305" spans="5:9" x14ac:dyDescent="0.25">
      <c r="E305">
        <v>300</v>
      </c>
      <c r="F305" s="8">
        <v>894.22431703839652</v>
      </c>
      <c r="G305" s="8">
        <v>2099.6369112679276</v>
      </c>
      <c r="H305" s="8">
        <v>2993.8612283063239</v>
      </c>
      <c r="I305" s="8">
        <v>151195.96029531411</v>
      </c>
    </row>
    <row r="306" spans="5:9" x14ac:dyDescent="0.25">
      <c r="E306">
        <v>301</v>
      </c>
      <c r="F306" s="8">
        <v>881.97643505600024</v>
      </c>
      <c r="G306" s="8">
        <v>2111.8847932503236</v>
      </c>
      <c r="H306" s="8">
        <v>2993.8612283063239</v>
      </c>
      <c r="I306" s="8">
        <v>149084.07550206379</v>
      </c>
    </row>
    <row r="307" spans="5:9" x14ac:dyDescent="0.25">
      <c r="E307">
        <v>302</v>
      </c>
      <c r="F307" s="8">
        <v>869.65710709537348</v>
      </c>
      <c r="G307" s="8">
        <v>2124.2041212109507</v>
      </c>
      <c r="H307" s="8">
        <v>2993.8612283063239</v>
      </c>
      <c r="I307" s="8">
        <v>146959.87138085283</v>
      </c>
    </row>
    <row r="308" spans="5:9" x14ac:dyDescent="0.25">
      <c r="E308">
        <v>303</v>
      </c>
      <c r="F308" s="8">
        <v>857.26591638830951</v>
      </c>
      <c r="G308" s="8">
        <v>2136.5953119180149</v>
      </c>
      <c r="H308" s="8">
        <v>2993.8612283063244</v>
      </c>
      <c r="I308" s="8">
        <v>144823.27606893482</v>
      </c>
    </row>
    <row r="309" spans="5:9" x14ac:dyDescent="0.25">
      <c r="E309">
        <v>304</v>
      </c>
      <c r="F309" s="8">
        <v>844.8024437354544</v>
      </c>
      <c r="G309" s="8">
        <v>2149.0587845708696</v>
      </c>
      <c r="H309" s="8">
        <v>2993.8612283063239</v>
      </c>
      <c r="I309" s="8">
        <v>142674.21728436396</v>
      </c>
    </row>
    <row r="310" spans="5:9" x14ac:dyDescent="0.25">
      <c r="E310">
        <v>305</v>
      </c>
      <c r="F310" s="8">
        <v>832.26626749212426</v>
      </c>
      <c r="G310" s="8">
        <v>2161.5949608142</v>
      </c>
      <c r="H310" s="8">
        <v>2993.8612283063244</v>
      </c>
      <c r="I310" s="8">
        <v>140512.62232354976</v>
      </c>
    </row>
    <row r="311" spans="5:9" x14ac:dyDescent="0.25">
      <c r="E311">
        <v>306</v>
      </c>
      <c r="F311" s="8">
        <v>819.65696355404145</v>
      </c>
      <c r="G311" s="8">
        <v>2174.2042647522826</v>
      </c>
      <c r="H311" s="8">
        <v>2993.8612283063239</v>
      </c>
      <c r="I311" s="8">
        <v>138338.41805879748</v>
      </c>
    </row>
    <row r="312" spans="5:9" x14ac:dyDescent="0.25">
      <c r="E312">
        <v>307</v>
      </c>
      <c r="F312" s="8">
        <v>806.97410534298638</v>
      </c>
      <c r="G312" s="8">
        <v>2186.8871229633378</v>
      </c>
      <c r="H312" s="8">
        <v>2993.8612283063239</v>
      </c>
      <c r="I312" s="8">
        <v>136151.53093583413</v>
      </c>
    </row>
    <row r="313" spans="5:9" x14ac:dyDescent="0.25">
      <c r="E313">
        <v>308</v>
      </c>
      <c r="F313" s="8">
        <v>794.21726379236702</v>
      </c>
      <c r="G313" s="8">
        <v>2199.6439645139571</v>
      </c>
      <c r="H313" s="8">
        <v>2993.8612283063239</v>
      </c>
      <c r="I313" s="8">
        <v>133951.88697132017</v>
      </c>
    </row>
    <row r="314" spans="5:9" x14ac:dyDescent="0.25">
      <c r="E314">
        <v>309</v>
      </c>
      <c r="F314" s="8">
        <v>781.38600733270243</v>
      </c>
      <c r="G314" s="8">
        <v>2212.4752209736216</v>
      </c>
      <c r="H314" s="8">
        <v>2993.8612283063239</v>
      </c>
      <c r="I314" s="8">
        <v>131739.41175034654</v>
      </c>
    </row>
    <row r="315" spans="5:9" x14ac:dyDescent="0.25">
      <c r="E315">
        <v>310</v>
      </c>
      <c r="F315" s="8">
        <v>768.47990187702283</v>
      </c>
      <c r="G315" s="8">
        <v>2225.3813264293017</v>
      </c>
      <c r="H315" s="8">
        <v>2993.8612283063244</v>
      </c>
      <c r="I315" s="8">
        <v>129514.03042391724</v>
      </c>
    </row>
    <row r="316" spans="5:9" x14ac:dyDescent="0.25">
      <c r="E316">
        <v>311</v>
      </c>
      <c r="F316" s="8">
        <v>755.49851080618532</v>
      </c>
      <c r="G316" s="8">
        <v>2238.3627175001393</v>
      </c>
      <c r="H316" s="8">
        <v>2993.8612283063248</v>
      </c>
      <c r="I316" s="8">
        <v>127275.66770641709</v>
      </c>
    </row>
    <row r="317" spans="5:9" x14ac:dyDescent="0.25">
      <c r="E317">
        <v>312</v>
      </c>
      <c r="F317" s="8">
        <v>742.44139495410116</v>
      </c>
      <c r="G317" s="8">
        <v>2251.4198333522231</v>
      </c>
      <c r="H317" s="8">
        <v>2993.8612283063244</v>
      </c>
      <c r="I317" s="8">
        <v>125024.24787306487</v>
      </c>
    </row>
    <row r="318" spans="5:9" x14ac:dyDescent="0.25">
      <c r="E318">
        <v>313</v>
      </c>
      <c r="F318" s="8">
        <v>729.30811259287987</v>
      </c>
      <c r="G318" s="8">
        <v>2264.5531157134446</v>
      </c>
      <c r="H318" s="8">
        <v>2993.8612283063244</v>
      </c>
      <c r="I318" s="8">
        <v>122759.69475735143</v>
      </c>
    </row>
    <row r="319" spans="5:9" x14ac:dyDescent="0.25">
      <c r="E319">
        <v>314</v>
      </c>
      <c r="F319" s="8">
        <v>716.09821941788471</v>
      </c>
      <c r="G319" s="8">
        <v>2277.7630088884398</v>
      </c>
      <c r="H319" s="8">
        <v>2993.8612283063244</v>
      </c>
      <c r="I319" s="8">
        <v>120481.93174846299</v>
      </c>
    </row>
    <row r="320" spans="5:9" x14ac:dyDescent="0.25">
      <c r="E320">
        <v>315</v>
      </c>
      <c r="F320" s="8">
        <v>702.81126853270234</v>
      </c>
      <c r="G320" s="8">
        <v>2291.0499597736225</v>
      </c>
      <c r="H320" s="8">
        <v>2993.8612283063248</v>
      </c>
      <c r="I320" s="8">
        <v>118190.88178868937</v>
      </c>
    </row>
    <row r="321" spans="5:9" x14ac:dyDescent="0.25">
      <c r="E321">
        <v>316</v>
      </c>
      <c r="F321" s="8">
        <v>689.44681043402272</v>
      </c>
      <c r="G321" s="8">
        <v>2304.4144178723018</v>
      </c>
      <c r="H321" s="8">
        <v>2993.8612283063244</v>
      </c>
      <c r="I321" s="8">
        <v>115886.46737081706</v>
      </c>
    </row>
    <row r="322" spans="5:9" x14ac:dyDescent="0.25">
      <c r="E322">
        <v>317</v>
      </c>
      <c r="F322" s="8">
        <v>676.00439299643438</v>
      </c>
      <c r="G322" s="8">
        <v>2317.8568353098899</v>
      </c>
      <c r="H322" s="8">
        <v>2993.8612283063244</v>
      </c>
      <c r="I322" s="8">
        <v>113568.61053550716</v>
      </c>
    </row>
    <row r="323" spans="5:9" x14ac:dyDescent="0.25">
      <c r="E323">
        <v>318</v>
      </c>
      <c r="F323" s="8">
        <v>662.4835614571266</v>
      </c>
      <c r="G323" s="8">
        <v>2331.3776668491978</v>
      </c>
      <c r="H323" s="8">
        <v>2993.8612283063244</v>
      </c>
      <c r="I323" s="8">
        <v>111237.23286865797</v>
      </c>
    </row>
    <row r="324" spans="5:9" x14ac:dyDescent="0.25">
      <c r="E324">
        <v>319</v>
      </c>
      <c r="F324" s="8">
        <v>648.88385840050626</v>
      </c>
      <c r="G324" s="8">
        <v>2344.9773699058178</v>
      </c>
      <c r="H324" s="8">
        <v>2993.8612283063239</v>
      </c>
      <c r="I324" s="8">
        <v>108892.25549875216</v>
      </c>
    </row>
    <row r="325" spans="5:9" x14ac:dyDescent="0.25">
      <c r="E325">
        <v>320</v>
      </c>
      <c r="F325" s="8">
        <v>635.20482374272228</v>
      </c>
      <c r="G325" s="8">
        <v>2358.6564045636019</v>
      </c>
      <c r="H325" s="8">
        <v>2993.8612283063239</v>
      </c>
      <c r="I325" s="8">
        <v>106533.59909418855</v>
      </c>
    </row>
    <row r="326" spans="5:9" x14ac:dyDescent="0.25">
      <c r="E326">
        <v>321</v>
      </c>
      <c r="F326" s="8">
        <v>621.44599471610127</v>
      </c>
      <c r="G326" s="8">
        <v>2372.4152335902231</v>
      </c>
      <c r="H326" s="8">
        <v>2993.8612283063244</v>
      </c>
      <c r="I326" s="8">
        <v>104161.18386059834</v>
      </c>
    </row>
    <row r="327" spans="5:9" x14ac:dyDescent="0.25">
      <c r="E327">
        <v>322</v>
      </c>
      <c r="F327" s="8">
        <v>607.60690585349164</v>
      </c>
      <c r="G327" s="8">
        <v>2386.2543224528326</v>
      </c>
      <c r="H327" s="8">
        <v>2993.8612283063244</v>
      </c>
      <c r="I327" s="8">
        <v>101774.9295381455</v>
      </c>
    </row>
    <row r="328" spans="5:9" x14ac:dyDescent="0.25">
      <c r="E328">
        <v>323</v>
      </c>
      <c r="F328" s="8">
        <v>593.68708897251679</v>
      </c>
      <c r="G328" s="8">
        <v>2400.1741393338075</v>
      </c>
      <c r="H328" s="8">
        <v>2993.8612283063244</v>
      </c>
      <c r="I328" s="8">
        <v>99374.7553988117</v>
      </c>
    </row>
    <row r="329" spans="5:9" x14ac:dyDescent="0.25">
      <c r="E329">
        <v>324</v>
      </c>
      <c r="F329" s="8">
        <v>579.68607315973634</v>
      </c>
      <c r="G329" s="8">
        <v>2414.1751551465882</v>
      </c>
      <c r="H329" s="8">
        <v>2993.8612283063244</v>
      </c>
      <c r="I329" s="8">
        <v>96960.580243665114</v>
      </c>
    </row>
    <row r="330" spans="5:9" x14ac:dyDescent="0.25">
      <c r="E330">
        <v>325</v>
      </c>
      <c r="F330" s="8">
        <v>565.60338475471463</v>
      </c>
      <c r="G330" s="8">
        <v>2428.2578435516098</v>
      </c>
      <c r="H330" s="8">
        <v>2993.8612283063244</v>
      </c>
      <c r="I330" s="8">
        <v>94532.32240011351</v>
      </c>
    </row>
    <row r="331" spans="5:9" x14ac:dyDescent="0.25">
      <c r="E331">
        <v>326</v>
      </c>
      <c r="F331" s="8">
        <v>551.43854733399678</v>
      </c>
      <c r="G331" s="8">
        <v>2442.4226809723277</v>
      </c>
      <c r="H331" s="8">
        <v>2993.8612283063244</v>
      </c>
      <c r="I331" s="8">
        <v>92089.899719141176</v>
      </c>
    </row>
    <row r="332" spans="5:9" x14ac:dyDescent="0.25">
      <c r="E332">
        <v>327</v>
      </c>
      <c r="F332" s="8">
        <v>537.19108169499157</v>
      </c>
      <c r="G332" s="8">
        <v>2456.6701466113327</v>
      </c>
      <c r="H332" s="8">
        <v>2993.8612283063244</v>
      </c>
      <c r="I332" s="8">
        <v>89633.229572529846</v>
      </c>
    </row>
    <row r="333" spans="5:9" x14ac:dyDescent="0.25">
      <c r="E333">
        <v>328</v>
      </c>
      <c r="F333" s="8">
        <v>522.86050583975873</v>
      </c>
      <c r="G333" s="8">
        <v>2471.0007224665655</v>
      </c>
      <c r="H333" s="8">
        <v>2993.8612283063244</v>
      </c>
      <c r="I333" s="8">
        <v>87162.228850063286</v>
      </c>
    </row>
    <row r="334" spans="5:9" x14ac:dyDescent="0.25">
      <c r="E334">
        <v>329</v>
      </c>
      <c r="F334" s="8">
        <v>508.4463349587038</v>
      </c>
      <c r="G334" s="8">
        <v>2485.4148933476208</v>
      </c>
      <c r="H334" s="8">
        <v>2993.8612283063248</v>
      </c>
      <c r="I334" s="8">
        <v>84676.813956715661</v>
      </c>
    </row>
    <row r="335" spans="5:9" x14ac:dyDescent="0.25">
      <c r="E335">
        <v>330</v>
      </c>
      <c r="F335" s="8">
        <v>493.94808141417599</v>
      </c>
      <c r="G335" s="8">
        <v>2499.9131468921482</v>
      </c>
      <c r="H335" s="8">
        <v>2993.8612283063244</v>
      </c>
      <c r="I335" s="8">
        <v>82176.900809823506</v>
      </c>
    </row>
    <row r="336" spans="5:9" x14ac:dyDescent="0.25">
      <c r="E336">
        <v>331</v>
      </c>
      <c r="F336" s="8">
        <v>479.36525472397182</v>
      </c>
      <c r="G336" s="8">
        <v>2514.4959735823522</v>
      </c>
      <c r="H336" s="8">
        <v>2993.8612283063239</v>
      </c>
      <c r="I336" s="8">
        <v>79662.404836241156</v>
      </c>
    </row>
    <row r="337" spans="5:9" x14ac:dyDescent="0.25">
      <c r="E337">
        <v>332</v>
      </c>
      <c r="F337" s="8">
        <v>464.6973615447414</v>
      </c>
      <c r="G337" s="8">
        <v>2529.163866761583</v>
      </c>
      <c r="H337" s="8">
        <v>2993.8612283063244</v>
      </c>
      <c r="I337" s="8">
        <v>77133.240969479579</v>
      </c>
    </row>
    <row r="338" spans="5:9" x14ac:dyDescent="0.25">
      <c r="E338">
        <v>333</v>
      </c>
      <c r="F338" s="8">
        <v>449.94390565529886</v>
      </c>
      <c r="G338" s="8">
        <v>2543.9173226510256</v>
      </c>
      <c r="H338" s="8">
        <v>2993.8612283063244</v>
      </c>
      <c r="I338" s="8">
        <v>74589.323646828547</v>
      </c>
    </row>
    <row r="339" spans="5:9" x14ac:dyDescent="0.25">
      <c r="E339">
        <v>334</v>
      </c>
      <c r="F339" s="8">
        <v>435.10438793983451</v>
      </c>
      <c r="G339" s="8">
        <v>2558.75684036649</v>
      </c>
      <c r="H339" s="8">
        <v>2993.8612283063244</v>
      </c>
      <c r="I339" s="8">
        <v>72030.566806462055</v>
      </c>
    </row>
    <row r="340" spans="5:9" x14ac:dyDescent="0.25">
      <c r="E340">
        <v>335</v>
      </c>
      <c r="F340" s="8">
        <v>420.17830637103003</v>
      </c>
      <c r="G340" s="8">
        <v>2573.6829219352944</v>
      </c>
      <c r="H340" s="8">
        <v>2993.8612283063244</v>
      </c>
      <c r="I340" s="8">
        <v>69456.88388452676</v>
      </c>
    </row>
    <row r="341" spans="5:9" x14ac:dyDescent="0.25">
      <c r="E341">
        <v>336</v>
      </c>
      <c r="F341" s="8">
        <v>405.16515599307417</v>
      </c>
      <c r="G341" s="8">
        <v>2588.6960723132502</v>
      </c>
      <c r="H341" s="8">
        <v>2993.8612283063244</v>
      </c>
      <c r="I341" s="8">
        <v>66868.187812213509</v>
      </c>
    </row>
    <row r="342" spans="5:9" x14ac:dyDescent="0.25">
      <c r="E342">
        <v>337</v>
      </c>
      <c r="F342" s="8">
        <v>390.06442890458027</v>
      </c>
      <c r="G342" s="8">
        <v>2603.7967994017445</v>
      </c>
      <c r="H342" s="8">
        <v>2993.8612283063248</v>
      </c>
      <c r="I342" s="8">
        <v>64264.391012811764</v>
      </c>
    </row>
    <row r="343" spans="5:9" x14ac:dyDescent="0.25">
      <c r="E343">
        <v>338</v>
      </c>
      <c r="F343" s="8">
        <v>374.8756142414033</v>
      </c>
      <c r="G343" s="8">
        <v>2618.9856140649208</v>
      </c>
      <c r="H343" s="8">
        <v>2993.8612283063239</v>
      </c>
      <c r="I343" s="8">
        <v>61645.405398746843</v>
      </c>
    </row>
    <row r="344" spans="5:9" x14ac:dyDescent="0.25">
      <c r="E344">
        <v>339</v>
      </c>
      <c r="F344" s="8">
        <v>359.59819815935793</v>
      </c>
      <c r="G344" s="8">
        <v>2634.2630301469667</v>
      </c>
      <c r="H344" s="8">
        <v>2993.8612283063248</v>
      </c>
      <c r="I344" s="8">
        <v>59011.142368599874</v>
      </c>
    </row>
    <row r="345" spans="5:9" x14ac:dyDescent="0.25">
      <c r="E345">
        <v>340</v>
      </c>
      <c r="F345" s="8">
        <v>344.23166381683399</v>
      </c>
      <c r="G345" s="8">
        <v>2649.6295644894908</v>
      </c>
      <c r="H345" s="8">
        <v>2993.8612283063248</v>
      </c>
      <c r="I345" s="8">
        <v>56361.512804110382</v>
      </c>
    </row>
    <row r="346" spans="5:9" x14ac:dyDescent="0.25">
      <c r="E346">
        <v>341</v>
      </c>
      <c r="F346" s="8">
        <v>328.77549135731192</v>
      </c>
      <c r="G346" s="8">
        <v>2665.0857369490122</v>
      </c>
      <c r="H346" s="8">
        <v>2993.8612283063239</v>
      </c>
      <c r="I346" s="8">
        <v>53696.42706716137</v>
      </c>
    </row>
    <row r="347" spans="5:9" x14ac:dyDescent="0.25">
      <c r="E347">
        <v>342</v>
      </c>
      <c r="F347" s="8">
        <v>313.22915789177603</v>
      </c>
      <c r="G347" s="8">
        <v>2680.6320704145483</v>
      </c>
      <c r="H347" s="8">
        <v>2993.8612283063244</v>
      </c>
      <c r="I347" s="8">
        <v>51015.794996746823</v>
      </c>
    </row>
    <row r="348" spans="5:9" x14ac:dyDescent="0.25">
      <c r="E348">
        <v>343</v>
      </c>
      <c r="F348" s="8">
        <v>297.59213748102457</v>
      </c>
      <c r="G348" s="8">
        <v>2696.2690908252998</v>
      </c>
      <c r="H348" s="8">
        <v>2993.8612283063244</v>
      </c>
      <c r="I348" s="8">
        <v>48319.525905921524</v>
      </c>
    </row>
    <row r="349" spans="5:9" x14ac:dyDescent="0.25">
      <c r="E349">
        <v>344</v>
      </c>
      <c r="F349" s="8">
        <v>281.86390111787699</v>
      </c>
      <c r="G349" s="8">
        <v>2711.9973271884473</v>
      </c>
      <c r="H349" s="8">
        <v>2993.8612283063244</v>
      </c>
      <c r="I349" s="8">
        <v>45607.528578733079</v>
      </c>
    </row>
    <row r="350" spans="5:9" x14ac:dyDescent="0.25">
      <c r="E350">
        <v>345</v>
      </c>
      <c r="F350" s="8">
        <v>266.04391670927765</v>
      </c>
      <c r="G350" s="8">
        <v>2727.8173115970467</v>
      </c>
      <c r="H350" s="8">
        <v>2993.8612283063244</v>
      </c>
      <c r="I350" s="8">
        <v>42879.71126713603</v>
      </c>
    </row>
    <row r="351" spans="5:9" x14ac:dyDescent="0.25">
      <c r="E351">
        <v>346</v>
      </c>
      <c r="F351" s="8">
        <v>250.13164905829487</v>
      </c>
      <c r="G351" s="8">
        <v>2743.7295792480295</v>
      </c>
      <c r="H351" s="8">
        <v>2993.8612283063244</v>
      </c>
      <c r="I351" s="8">
        <v>40135.981687888001</v>
      </c>
    </row>
    <row r="352" spans="5:9" x14ac:dyDescent="0.25">
      <c r="E352">
        <v>347</v>
      </c>
      <c r="F352" s="8">
        <v>234.12655984601471</v>
      </c>
      <c r="G352" s="8">
        <v>2759.7346684603099</v>
      </c>
      <c r="H352" s="8">
        <v>2993.8612283063244</v>
      </c>
      <c r="I352" s="8">
        <v>37376.24701942769</v>
      </c>
    </row>
    <row r="353" spans="5:9" x14ac:dyDescent="0.25">
      <c r="E353">
        <v>348</v>
      </c>
      <c r="F353" s="8">
        <v>218.02810761332955</v>
      </c>
      <c r="G353" s="8">
        <v>2775.8331206929947</v>
      </c>
      <c r="H353" s="8">
        <v>2993.8612283063244</v>
      </c>
      <c r="I353" s="8">
        <v>34600.413898734696</v>
      </c>
    </row>
    <row r="354" spans="5:9" x14ac:dyDescent="0.25">
      <c r="E354">
        <v>349</v>
      </c>
      <c r="F354" s="8">
        <v>201.83574774262044</v>
      </c>
      <c r="G354" s="8">
        <v>2792.0254805637037</v>
      </c>
      <c r="H354" s="8">
        <v>2993.8612283063239</v>
      </c>
      <c r="I354" s="8">
        <v>31808.388418170991</v>
      </c>
    </row>
    <row r="355" spans="5:9" x14ac:dyDescent="0.25">
      <c r="E355">
        <v>350</v>
      </c>
      <c r="F355" s="8">
        <v>185.54893243933213</v>
      </c>
      <c r="G355" s="8">
        <v>2808.3122958669924</v>
      </c>
      <c r="H355" s="8">
        <v>2993.8612283063244</v>
      </c>
      <c r="I355" s="8">
        <v>29000.076122303999</v>
      </c>
    </row>
    <row r="356" spans="5:9" x14ac:dyDescent="0.25">
      <c r="E356">
        <v>351</v>
      </c>
      <c r="F356" s="8">
        <v>169.16711071344136</v>
      </c>
      <c r="G356" s="8">
        <v>2824.6941175928828</v>
      </c>
      <c r="H356" s="8">
        <v>2993.8612283063239</v>
      </c>
      <c r="I356" s="8">
        <v>26175.382004711115</v>
      </c>
    </row>
    <row r="357" spans="5:9" x14ac:dyDescent="0.25">
      <c r="E357">
        <v>352</v>
      </c>
      <c r="F357" s="8">
        <v>152.68972836081622</v>
      </c>
      <c r="G357" s="8">
        <v>2841.1714999455085</v>
      </c>
      <c r="H357" s="8">
        <v>2993.8612283063248</v>
      </c>
      <c r="I357" s="8">
        <v>23334.210504765608</v>
      </c>
    </row>
    <row r="358" spans="5:9" x14ac:dyDescent="0.25">
      <c r="E358">
        <v>353</v>
      </c>
      <c r="F358" s="8">
        <v>136.1162279444674</v>
      </c>
      <c r="G358" s="8">
        <v>2857.7450003618569</v>
      </c>
      <c r="H358" s="8">
        <v>2993.8612283063244</v>
      </c>
      <c r="I358" s="8">
        <v>20476.46550440375</v>
      </c>
    </row>
    <row r="359" spans="5:9" x14ac:dyDescent="0.25">
      <c r="E359">
        <v>354</v>
      </c>
      <c r="F359" s="8">
        <v>119.44604877568989</v>
      </c>
      <c r="G359" s="8">
        <v>2874.4151795306343</v>
      </c>
      <c r="H359" s="8">
        <v>2993.8612283063244</v>
      </c>
      <c r="I359" s="8">
        <v>17602.050324873115</v>
      </c>
    </row>
    <row r="360" spans="5:9" x14ac:dyDescent="0.25">
      <c r="E360">
        <v>355</v>
      </c>
      <c r="F360" s="8">
        <v>102.67862689509454</v>
      </c>
      <c r="G360" s="8">
        <v>2891.1826014112298</v>
      </c>
      <c r="H360" s="8">
        <v>2993.8612283063244</v>
      </c>
      <c r="I360" s="8">
        <v>14710.867723461884</v>
      </c>
    </row>
    <row r="361" spans="5:9" x14ac:dyDescent="0.25">
      <c r="E361">
        <v>356</v>
      </c>
      <c r="F361" s="8">
        <v>85.813395053529021</v>
      </c>
      <c r="G361" s="8">
        <v>2908.0478332527955</v>
      </c>
      <c r="H361" s="8">
        <v>2993.8612283063244</v>
      </c>
      <c r="I361" s="8">
        <v>11802.819890209088</v>
      </c>
    </row>
    <row r="362" spans="5:9" x14ac:dyDescent="0.25">
      <c r="E362">
        <v>357</v>
      </c>
      <c r="F362" s="8">
        <v>68.849782692887729</v>
      </c>
      <c r="G362" s="8">
        <v>2925.011445613437</v>
      </c>
      <c r="H362" s="8">
        <v>2993.8612283063248</v>
      </c>
      <c r="I362" s="8">
        <v>8877.808444595652</v>
      </c>
    </row>
    <row r="363" spans="5:9" x14ac:dyDescent="0.25">
      <c r="E363">
        <v>358</v>
      </c>
      <c r="F363" s="8">
        <v>51.787215926809338</v>
      </c>
      <c r="G363" s="8">
        <v>2942.0740123795154</v>
      </c>
      <c r="H363" s="8">
        <v>2993.8612283063248</v>
      </c>
      <c r="I363" s="8">
        <v>5935.7344322161371</v>
      </c>
    </row>
    <row r="364" spans="5:9" x14ac:dyDescent="0.25">
      <c r="E364">
        <v>359</v>
      </c>
      <c r="F364" s="8">
        <v>34.625117521262162</v>
      </c>
      <c r="G364" s="8">
        <v>2959.236110785062</v>
      </c>
      <c r="H364" s="8">
        <v>2993.8612283063244</v>
      </c>
      <c r="I364" s="8">
        <v>2976.4983214310751</v>
      </c>
    </row>
    <row r="365" spans="5:9" x14ac:dyDescent="0.25">
      <c r="E365">
        <v>360</v>
      </c>
      <c r="F365" s="8">
        <v>17.36290687501597</v>
      </c>
      <c r="G365" s="8">
        <v>2976.4983214313083</v>
      </c>
      <c r="H365" s="8">
        <v>2993.8612283063244</v>
      </c>
      <c r="I365" s="8">
        <v>-2.3328539100475609E-10</v>
      </c>
    </row>
  </sheetData>
  <conditionalFormatting sqref="E6:I365">
    <cfRule type="expression" dxfId="3" priority="2">
      <formula>NOT(ISBLANK(E6))</formula>
    </cfRule>
  </conditionalFormatting>
  <conditionalFormatting sqref="F4:H4">
    <cfRule type="expression" dxfId="2" priority="1">
      <formula>NOT(ISBLANK(F4))</formula>
    </cfRule>
  </conditionalFormatting>
  <hyperlinks>
    <hyperlink ref="K17" r:id="rId1" xr:uid="{E651CE47-ADFB-4379-92BA-96523F32969A}"/>
    <hyperlink ref="K19" location="Sheet1!E4" display="Modern Excel solution" xr:uid="{FF2E7C6E-0B32-4A4D-83B2-3C46B7BA7ECE}"/>
    <hyperlink ref="K20" location="Sheet2!E6" display="Legacy Excel solution" xr:uid="{681982AA-3B97-4992-8291-C43A1D1F100A}"/>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A7E11-C9C8-49CC-A8E9-792056E1C0DA}">
  <dimension ref="B2:K365"/>
  <sheetViews>
    <sheetView showGridLines="0" workbookViewId="0">
      <selection activeCell="E6" sqref="E6"/>
    </sheetView>
  </sheetViews>
  <sheetFormatPr defaultColWidth="8" defaultRowHeight="15.75" x14ac:dyDescent="0.25"/>
  <cols>
    <col min="2" max="2" width="16.25" customWidth="1"/>
    <col min="3" max="3" width="12.625" customWidth="1"/>
    <col min="6" max="7" width="10.625" customWidth="1"/>
    <col min="8" max="8" width="12.625" customWidth="1"/>
    <col min="9" max="9" width="10.625" customWidth="1"/>
  </cols>
  <sheetData>
    <row r="2" spans="2:9" x14ac:dyDescent="0.25">
      <c r="B2" s="1" t="s">
        <v>16</v>
      </c>
      <c r="E2" t="s">
        <v>15</v>
      </c>
    </row>
    <row r="4" spans="2:9" x14ac:dyDescent="0.25">
      <c r="B4" s="4" t="s">
        <v>0</v>
      </c>
      <c r="C4" s="6">
        <v>500000</v>
      </c>
      <c r="E4" s="3">
        <f>MAX(E6:E365)</f>
        <v>360</v>
      </c>
      <c r="F4" s="8">
        <f>SUM(F6:F365)</f>
        <v>627790.0421902769</v>
      </c>
      <c r="G4" s="8">
        <f t="shared" ref="G4:H4" si="0">SUM(G6:G365)</f>
        <v>449999.99999999994</v>
      </c>
      <c r="H4" s="8">
        <f t="shared" si="0"/>
        <v>1077790.0421902731</v>
      </c>
      <c r="I4" s="3"/>
    </row>
    <row r="5" spans="2:9" x14ac:dyDescent="0.25">
      <c r="B5" s="4" t="s">
        <v>3</v>
      </c>
      <c r="C5" s="7">
        <v>7.0000000000000007E-2</v>
      </c>
      <c r="E5" s="4" t="s">
        <v>10</v>
      </c>
      <c r="F5" s="4" t="s">
        <v>11</v>
      </c>
      <c r="G5" s="4" t="s">
        <v>12</v>
      </c>
      <c r="H5" s="4" t="s">
        <v>13</v>
      </c>
      <c r="I5" s="4" t="s">
        <v>14</v>
      </c>
    </row>
    <row r="6" spans="2:9" x14ac:dyDescent="0.25">
      <c r="B6" s="4" t="s">
        <v>4</v>
      </c>
      <c r="C6" s="3">
        <v>30</v>
      </c>
      <c r="E6">
        <v>1</v>
      </c>
      <c r="F6" s="8">
        <f>IPMT(intAnnual/12,E6,loanYears*12,-loanAmt)</f>
        <v>2625</v>
      </c>
      <c r="G6" s="8">
        <f>PPMT(intAnnual/12,E6,loanYears*12,-loanAmt)</f>
        <v>368.86122830632416</v>
      </c>
      <c r="H6" s="8">
        <f>F6+G6</f>
        <v>2993.8612283063239</v>
      </c>
      <c r="I6" s="8">
        <f>loanAmt-G6</f>
        <v>449631.13877169369</v>
      </c>
    </row>
    <row r="7" spans="2:9" x14ac:dyDescent="0.25">
      <c r="B7" s="4" t="s">
        <v>5</v>
      </c>
      <c r="C7" s="2">
        <v>0.1</v>
      </c>
      <c r="E7">
        <f t="shared" ref="E7:E70" si="1">IF(E6&lt;loanYears*12,E6+1,"")</f>
        <v>2</v>
      </c>
      <c r="F7" s="8">
        <f t="shared" ref="F7:F70" si="2">IF(ISNUMBER(E7),IPMT(intAnnual/12,E7,loanYears*12,-loanAmt),"")</f>
        <v>2622.8483095015467</v>
      </c>
      <c r="G7" s="8">
        <f t="shared" ref="G7:G70" si="3">IF(ISNUMBER(E7),PPMT(intAnnual/12,E7,loanYears*12,-loanAmt),"")</f>
        <v>371.0129188047776</v>
      </c>
      <c r="H7" s="8">
        <f>IF(ISNUMBER(E7),F7+G7,"")</f>
        <v>2993.8612283063244</v>
      </c>
      <c r="I7" s="8">
        <f>IF(ISNUMBER(E7),I6-G7,"")</f>
        <v>449260.12585288892</v>
      </c>
    </row>
    <row r="8" spans="2:9" x14ac:dyDescent="0.25">
      <c r="B8" s="4" t="s">
        <v>1</v>
      </c>
      <c r="C8" s="6">
        <f>C4*C7</f>
        <v>50000</v>
      </c>
      <c r="E8">
        <f t="shared" si="1"/>
        <v>3</v>
      </c>
      <c r="F8" s="8">
        <f t="shared" si="2"/>
        <v>2620.6840674751857</v>
      </c>
      <c r="G8" s="8">
        <f t="shared" si="3"/>
        <v>373.17716083113885</v>
      </c>
      <c r="H8" s="8">
        <f t="shared" ref="H8:H71" si="4">IF(ISNUMBER(E8),F8+G8,"")</f>
        <v>2993.8612283063244</v>
      </c>
      <c r="I8" s="8">
        <f t="shared" ref="I8:I71" si="5">IF(ISNUMBER(E8),I7-G8,"")</f>
        <v>448886.94869205781</v>
      </c>
    </row>
    <row r="9" spans="2:9" x14ac:dyDescent="0.25">
      <c r="B9" s="4" t="s">
        <v>6</v>
      </c>
      <c r="C9" s="6">
        <f>C4-C8</f>
        <v>450000</v>
      </c>
      <c r="E9">
        <f t="shared" si="1"/>
        <v>4</v>
      </c>
      <c r="F9" s="8">
        <f t="shared" si="2"/>
        <v>2618.5072007036702</v>
      </c>
      <c r="G9" s="8">
        <f t="shared" si="3"/>
        <v>375.3540276026539</v>
      </c>
      <c r="H9" s="8">
        <f t="shared" si="4"/>
        <v>2993.8612283063239</v>
      </c>
      <c r="I9" s="8">
        <f t="shared" si="5"/>
        <v>448511.59466445516</v>
      </c>
    </row>
    <row r="10" spans="2:9" x14ac:dyDescent="0.25">
      <c r="E10">
        <f t="shared" si="1"/>
        <v>5</v>
      </c>
      <c r="F10" s="8">
        <f t="shared" si="2"/>
        <v>2616.3176355426554</v>
      </c>
      <c r="G10" s="8">
        <f t="shared" si="3"/>
        <v>377.54359276366938</v>
      </c>
      <c r="H10" s="8">
        <f t="shared" si="4"/>
        <v>2993.8612283063248</v>
      </c>
      <c r="I10" s="8">
        <f t="shared" si="5"/>
        <v>448134.0510716915</v>
      </c>
    </row>
    <row r="11" spans="2:9" x14ac:dyDescent="0.25">
      <c r="B11" s="5" t="s">
        <v>2</v>
      </c>
      <c r="C11" s="6">
        <f>PMT(C5/12,C6*12,-C9)</f>
        <v>2993.8612283063244</v>
      </c>
      <c r="E11">
        <f t="shared" si="1"/>
        <v>6</v>
      </c>
      <c r="F11" s="8">
        <f t="shared" si="2"/>
        <v>2614.1152979182002</v>
      </c>
      <c r="G11" s="8">
        <f t="shared" si="3"/>
        <v>379.74593038812412</v>
      </c>
      <c r="H11" s="8">
        <f t="shared" si="4"/>
        <v>2993.8612283063244</v>
      </c>
      <c r="I11" s="8">
        <f t="shared" si="5"/>
        <v>447754.3051413034</v>
      </c>
    </row>
    <row r="12" spans="2:9" x14ac:dyDescent="0.25">
      <c r="E12">
        <f t="shared" si="1"/>
        <v>7</v>
      </c>
      <c r="F12" s="8">
        <f t="shared" si="2"/>
        <v>2611.9001133242696</v>
      </c>
      <c r="G12" s="8">
        <f t="shared" si="3"/>
        <v>381.96111498205471</v>
      </c>
      <c r="H12" s="8">
        <f t="shared" si="4"/>
        <v>2993.8612283063244</v>
      </c>
      <c r="I12" s="8">
        <f t="shared" si="5"/>
        <v>447372.34402632137</v>
      </c>
    </row>
    <row r="13" spans="2:9" x14ac:dyDescent="0.25">
      <c r="B13" s="5" t="s">
        <v>7</v>
      </c>
      <c r="C13" s="6">
        <f>CUMIPMT(C5/12,C6*12,C9,1,C6*12,0)</f>
        <v>-627790.04219027678</v>
      </c>
      <c r="E13">
        <f t="shared" si="1"/>
        <v>8</v>
      </c>
      <c r="F13" s="8">
        <f t="shared" si="2"/>
        <v>2609.6720068202076</v>
      </c>
      <c r="G13" s="8">
        <f t="shared" si="3"/>
        <v>384.18922148611676</v>
      </c>
      <c r="H13" s="8">
        <f t="shared" si="4"/>
        <v>2993.8612283063244</v>
      </c>
      <c r="I13" s="8">
        <f t="shared" si="5"/>
        <v>446988.15480483527</v>
      </c>
    </row>
    <row r="14" spans="2:9" x14ac:dyDescent="0.25">
      <c r="B14" s="5" t="s">
        <v>8</v>
      </c>
      <c r="C14" s="6">
        <f>CUMPRINC(C5/12,C6*12,C9,1,C6*12,0)</f>
        <v>-450000.00000000006</v>
      </c>
      <c r="E14">
        <f t="shared" si="1"/>
        <v>9</v>
      </c>
      <c r="F14" s="8">
        <f t="shared" si="2"/>
        <v>2607.4309030282052</v>
      </c>
      <c r="G14" s="8">
        <f t="shared" si="3"/>
        <v>386.43032527811908</v>
      </c>
      <c r="H14" s="8">
        <f t="shared" si="4"/>
        <v>2993.8612283063244</v>
      </c>
      <c r="I14" s="8">
        <f t="shared" si="5"/>
        <v>446601.72447955713</v>
      </c>
    </row>
    <row r="15" spans="2:9" x14ac:dyDescent="0.25">
      <c r="B15" s="5" t="s">
        <v>9</v>
      </c>
      <c r="C15" s="6">
        <f>SUM(C13:C14)</f>
        <v>-1077790.0421902768</v>
      </c>
      <c r="E15">
        <f t="shared" si="1"/>
        <v>10</v>
      </c>
      <c r="F15" s="8">
        <f t="shared" si="2"/>
        <v>2605.1767261307496</v>
      </c>
      <c r="G15" s="8">
        <f t="shared" si="3"/>
        <v>388.68450217557483</v>
      </c>
      <c r="H15" s="8">
        <f t="shared" si="4"/>
        <v>2993.8612283063244</v>
      </c>
      <c r="I15" s="8">
        <f t="shared" si="5"/>
        <v>446213.03997738153</v>
      </c>
    </row>
    <row r="16" spans="2:9" x14ac:dyDescent="0.25">
      <c r="E16">
        <f t="shared" si="1"/>
        <v>11</v>
      </c>
      <c r="F16" s="8">
        <f t="shared" si="2"/>
        <v>2602.9093998680587</v>
      </c>
      <c r="G16" s="8">
        <f t="shared" si="3"/>
        <v>390.95182843826575</v>
      </c>
      <c r="H16" s="8">
        <f t="shared" si="4"/>
        <v>2993.8612283063244</v>
      </c>
      <c r="I16" s="8">
        <f t="shared" si="5"/>
        <v>445822.08814894326</v>
      </c>
    </row>
    <row r="17" spans="2:11" x14ac:dyDescent="0.25">
      <c r="E17">
        <f t="shared" si="1"/>
        <v>12</v>
      </c>
      <c r="F17" s="8">
        <f t="shared" si="2"/>
        <v>2600.6288475355022</v>
      </c>
      <c r="G17" s="8">
        <f t="shared" si="3"/>
        <v>393.23238077082215</v>
      </c>
      <c r="H17" s="8">
        <f t="shared" si="4"/>
        <v>2993.8612283063244</v>
      </c>
      <c r="I17" s="8">
        <f t="shared" si="5"/>
        <v>445428.85576817242</v>
      </c>
    </row>
    <row r="18" spans="2:11" x14ac:dyDescent="0.25">
      <c r="B18" s="10" t="s">
        <v>18</v>
      </c>
      <c r="E18">
        <f t="shared" si="1"/>
        <v>13</v>
      </c>
      <c r="F18" s="8">
        <f t="shared" si="2"/>
        <v>2598.3349919810057</v>
      </c>
      <c r="G18" s="8">
        <f t="shared" si="3"/>
        <v>395.52623632531862</v>
      </c>
      <c r="H18" s="8">
        <f t="shared" si="4"/>
        <v>2993.8612283063244</v>
      </c>
      <c r="I18" s="8">
        <f t="shared" si="5"/>
        <v>445033.32953184709</v>
      </c>
    </row>
    <row r="19" spans="2:11" x14ac:dyDescent="0.25">
      <c r="B19" s="10" t="s">
        <v>19</v>
      </c>
      <c r="E19">
        <f t="shared" si="1"/>
        <v>14</v>
      </c>
      <c r="F19" s="8">
        <f t="shared" si="2"/>
        <v>2596.0277556024416</v>
      </c>
      <c r="G19" s="8">
        <f t="shared" si="3"/>
        <v>397.83347270388305</v>
      </c>
      <c r="H19" s="8">
        <f t="shared" si="4"/>
        <v>2993.8612283063248</v>
      </c>
      <c r="I19" s="8">
        <f t="shared" si="5"/>
        <v>444635.49605914322</v>
      </c>
    </row>
    <row r="20" spans="2:11" x14ac:dyDescent="0.25">
      <c r="B20" s="10" t="s">
        <v>20</v>
      </c>
      <c r="E20">
        <f t="shared" si="1"/>
        <v>15</v>
      </c>
      <c r="F20" s="8">
        <f t="shared" si="2"/>
        <v>2593.707060345002</v>
      </c>
      <c r="G20" s="8">
        <f t="shared" si="3"/>
        <v>400.15416796132234</v>
      </c>
      <c r="H20" s="8">
        <f t="shared" si="4"/>
        <v>2993.8612283063244</v>
      </c>
      <c r="I20" s="8">
        <f t="shared" si="5"/>
        <v>444235.34189118189</v>
      </c>
      <c r="K20" s="9" t="s">
        <v>17</v>
      </c>
    </row>
    <row r="21" spans="2:11" x14ac:dyDescent="0.25">
      <c r="E21">
        <f t="shared" si="1"/>
        <v>16</v>
      </c>
      <c r="F21" s="8">
        <f t="shared" si="2"/>
        <v>2591.3728276985607</v>
      </c>
      <c r="G21" s="8">
        <f t="shared" si="3"/>
        <v>402.48840060776348</v>
      </c>
      <c r="H21" s="8">
        <f t="shared" si="4"/>
        <v>2993.8612283063244</v>
      </c>
      <c r="I21" s="8">
        <f t="shared" si="5"/>
        <v>443832.85349057411</v>
      </c>
    </row>
    <row r="22" spans="2:11" x14ac:dyDescent="0.25">
      <c r="E22">
        <f t="shared" si="1"/>
        <v>17</v>
      </c>
      <c r="F22" s="8">
        <f t="shared" si="2"/>
        <v>2589.0249786950158</v>
      </c>
      <c r="G22" s="8">
        <f t="shared" si="3"/>
        <v>404.8362496113088</v>
      </c>
      <c r="H22" s="8">
        <f t="shared" si="4"/>
        <v>2993.8612283063244</v>
      </c>
      <c r="I22" s="8">
        <f t="shared" si="5"/>
        <v>443428.01724096283</v>
      </c>
      <c r="K22" s="9" t="s">
        <v>22</v>
      </c>
    </row>
    <row r="23" spans="2:11" x14ac:dyDescent="0.25">
      <c r="E23">
        <f t="shared" si="1"/>
        <v>18</v>
      </c>
      <c r="F23" s="8">
        <f t="shared" si="2"/>
        <v>2586.6634339056163</v>
      </c>
      <c r="G23" s="8">
        <f t="shared" si="3"/>
        <v>407.19779440070812</v>
      </c>
      <c r="H23" s="8">
        <f t="shared" si="4"/>
        <v>2993.8612283063244</v>
      </c>
      <c r="I23" s="8">
        <f t="shared" si="5"/>
        <v>443020.81944656215</v>
      </c>
      <c r="K23" s="9" t="s">
        <v>23</v>
      </c>
    </row>
    <row r="24" spans="2:11" x14ac:dyDescent="0.25">
      <c r="E24">
        <f t="shared" si="1"/>
        <v>19</v>
      </c>
      <c r="F24" s="8">
        <f t="shared" si="2"/>
        <v>2584.2881134382792</v>
      </c>
      <c r="G24" s="8">
        <f t="shared" si="3"/>
        <v>409.57311486804548</v>
      </c>
      <c r="H24" s="8">
        <f t="shared" si="4"/>
        <v>2993.8612283063248</v>
      </c>
      <c r="I24" s="8">
        <f t="shared" si="5"/>
        <v>442611.24633169413</v>
      </c>
    </row>
    <row r="25" spans="2:11" x14ac:dyDescent="0.25">
      <c r="E25">
        <f t="shared" si="1"/>
        <v>20</v>
      </c>
      <c r="F25" s="8">
        <f t="shared" si="2"/>
        <v>2581.8989369348824</v>
      </c>
      <c r="G25" s="8">
        <f t="shared" si="3"/>
        <v>411.96229137144235</v>
      </c>
      <c r="H25" s="8">
        <f t="shared" si="4"/>
        <v>2993.8612283063248</v>
      </c>
      <c r="I25" s="8">
        <f t="shared" si="5"/>
        <v>442199.2840403227</v>
      </c>
    </row>
    <row r="26" spans="2:11" x14ac:dyDescent="0.25">
      <c r="E26">
        <f t="shared" si="1"/>
        <v>21</v>
      </c>
      <c r="F26" s="8">
        <f t="shared" si="2"/>
        <v>2579.4958235685485</v>
      </c>
      <c r="G26" s="8">
        <f t="shared" si="3"/>
        <v>414.36540473777575</v>
      </c>
      <c r="H26" s="8">
        <f t="shared" si="4"/>
        <v>2993.8612283063244</v>
      </c>
      <c r="I26" s="8">
        <f t="shared" si="5"/>
        <v>441784.91863558494</v>
      </c>
    </row>
    <row r="27" spans="2:11" x14ac:dyDescent="0.25">
      <c r="E27">
        <f t="shared" si="1"/>
        <v>22</v>
      </c>
      <c r="F27" s="8">
        <f t="shared" si="2"/>
        <v>2577.0786920409114</v>
      </c>
      <c r="G27" s="8">
        <f t="shared" si="3"/>
        <v>416.78253626541277</v>
      </c>
      <c r="H27" s="8">
        <f t="shared" si="4"/>
        <v>2993.8612283063239</v>
      </c>
      <c r="I27" s="8">
        <f t="shared" si="5"/>
        <v>441368.1360993195</v>
      </c>
    </row>
    <row r="28" spans="2:11" x14ac:dyDescent="0.25">
      <c r="E28">
        <f t="shared" si="1"/>
        <v>23</v>
      </c>
      <c r="F28" s="8">
        <f t="shared" si="2"/>
        <v>2574.6474605793633</v>
      </c>
      <c r="G28" s="8">
        <f t="shared" si="3"/>
        <v>419.21376772696101</v>
      </c>
      <c r="H28" s="8">
        <f t="shared" si="4"/>
        <v>2993.8612283063244</v>
      </c>
      <c r="I28" s="8">
        <f t="shared" si="5"/>
        <v>440948.92233159253</v>
      </c>
    </row>
    <row r="29" spans="2:11" x14ac:dyDescent="0.25">
      <c r="E29">
        <f t="shared" si="1"/>
        <v>24</v>
      </c>
      <c r="F29" s="8">
        <f t="shared" si="2"/>
        <v>2572.2020469342892</v>
      </c>
      <c r="G29" s="8">
        <f t="shared" si="3"/>
        <v>421.65918137203499</v>
      </c>
      <c r="H29" s="8">
        <f t="shared" si="4"/>
        <v>2993.8612283063244</v>
      </c>
      <c r="I29" s="8">
        <f t="shared" si="5"/>
        <v>440527.2631502205</v>
      </c>
    </row>
    <row r="30" spans="2:11" x14ac:dyDescent="0.25">
      <c r="E30">
        <f t="shared" si="1"/>
        <v>25</v>
      </c>
      <c r="F30" s="8">
        <f t="shared" si="2"/>
        <v>2569.7423683762859</v>
      </c>
      <c r="G30" s="8">
        <f t="shared" si="3"/>
        <v>424.11885993003858</v>
      </c>
      <c r="H30" s="8">
        <f t="shared" si="4"/>
        <v>2993.8612283063244</v>
      </c>
      <c r="I30" s="8">
        <f t="shared" si="5"/>
        <v>440103.14429029048</v>
      </c>
    </row>
    <row r="31" spans="2:11" x14ac:dyDescent="0.25">
      <c r="E31">
        <f t="shared" si="1"/>
        <v>26</v>
      </c>
      <c r="F31" s="8">
        <f t="shared" si="2"/>
        <v>2567.2683416933601</v>
      </c>
      <c r="G31" s="8">
        <f t="shared" si="3"/>
        <v>426.59288661296381</v>
      </c>
      <c r="H31" s="8">
        <f t="shared" si="4"/>
        <v>2993.8612283063239</v>
      </c>
      <c r="I31" s="8">
        <f t="shared" si="5"/>
        <v>439676.5514036775</v>
      </c>
    </row>
    <row r="32" spans="2:11" x14ac:dyDescent="0.25">
      <c r="E32">
        <f t="shared" si="1"/>
        <v>27</v>
      </c>
      <c r="F32" s="8">
        <f t="shared" si="2"/>
        <v>2564.7798831881187</v>
      </c>
      <c r="G32" s="8">
        <f t="shared" si="3"/>
        <v>429.08134511820612</v>
      </c>
      <c r="H32" s="8">
        <f t="shared" si="4"/>
        <v>2993.8612283063248</v>
      </c>
      <c r="I32" s="8">
        <f t="shared" si="5"/>
        <v>439247.47005855927</v>
      </c>
    </row>
    <row r="33" spans="5:9" x14ac:dyDescent="0.25">
      <c r="E33">
        <f t="shared" si="1"/>
        <v>28</v>
      </c>
      <c r="F33" s="8">
        <f t="shared" si="2"/>
        <v>2562.276908674929</v>
      </c>
      <c r="G33" s="8">
        <f t="shared" si="3"/>
        <v>431.58431963139566</v>
      </c>
      <c r="H33" s="8">
        <f t="shared" si="4"/>
        <v>2993.8612283063248</v>
      </c>
      <c r="I33" s="8">
        <f t="shared" si="5"/>
        <v>438815.88573892787</v>
      </c>
    </row>
    <row r="34" spans="5:9" x14ac:dyDescent="0.25">
      <c r="E34">
        <f t="shared" si="1"/>
        <v>29</v>
      </c>
      <c r="F34" s="8">
        <f t="shared" si="2"/>
        <v>2559.7593334770791</v>
      </c>
      <c r="G34" s="8">
        <f t="shared" si="3"/>
        <v>434.10189482924534</v>
      </c>
      <c r="H34" s="8">
        <f t="shared" si="4"/>
        <v>2993.8612283063244</v>
      </c>
      <c r="I34" s="8">
        <f t="shared" si="5"/>
        <v>438381.78384409862</v>
      </c>
    </row>
    <row r="35" spans="5:9" x14ac:dyDescent="0.25">
      <c r="E35">
        <f t="shared" si="1"/>
        <v>30</v>
      </c>
      <c r="F35" s="8">
        <f t="shared" si="2"/>
        <v>2557.2270724239083</v>
      </c>
      <c r="G35" s="8">
        <f t="shared" si="3"/>
        <v>436.63415588241594</v>
      </c>
      <c r="H35" s="8">
        <f t="shared" si="4"/>
        <v>2993.8612283063244</v>
      </c>
      <c r="I35" s="8">
        <f t="shared" si="5"/>
        <v>437945.14968821622</v>
      </c>
    </row>
    <row r="36" spans="5:9" x14ac:dyDescent="0.25">
      <c r="E36">
        <f t="shared" si="1"/>
        <v>31</v>
      </c>
      <c r="F36" s="8">
        <f t="shared" si="2"/>
        <v>2554.6800398479277</v>
      </c>
      <c r="G36" s="8">
        <f t="shared" si="3"/>
        <v>439.18118845839678</v>
      </c>
      <c r="H36" s="8">
        <f t="shared" si="4"/>
        <v>2993.8612283063244</v>
      </c>
      <c r="I36" s="8">
        <f t="shared" si="5"/>
        <v>437505.96849975782</v>
      </c>
    </row>
    <row r="37" spans="5:9" x14ac:dyDescent="0.25">
      <c r="E37">
        <f t="shared" si="1"/>
        <v>32</v>
      </c>
      <c r="F37" s="8">
        <f t="shared" si="2"/>
        <v>2552.1181495819205</v>
      </c>
      <c r="G37" s="8">
        <f t="shared" si="3"/>
        <v>441.74307872440403</v>
      </c>
      <c r="H37" s="8">
        <f t="shared" si="4"/>
        <v>2993.8612283063244</v>
      </c>
      <c r="I37" s="8">
        <f t="shared" si="5"/>
        <v>437064.22542103339</v>
      </c>
    </row>
    <row r="38" spans="5:9" x14ac:dyDescent="0.25">
      <c r="E38">
        <f t="shared" si="1"/>
        <v>33</v>
      </c>
      <c r="F38" s="8">
        <f t="shared" si="2"/>
        <v>2549.5413149560281</v>
      </c>
      <c r="G38" s="8">
        <f t="shared" si="3"/>
        <v>444.31991335029647</v>
      </c>
      <c r="H38" s="8">
        <f t="shared" si="4"/>
        <v>2993.8612283063248</v>
      </c>
      <c r="I38" s="8">
        <f t="shared" si="5"/>
        <v>436619.90550768311</v>
      </c>
    </row>
    <row r="39" spans="5:9" x14ac:dyDescent="0.25">
      <c r="E39">
        <f t="shared" si="1"/>
        <v>34</v>
      </c>
      <c r="F39" s="8">
        <f t="shared" si="2"/>
        <v>2546.9494487948177</v>
      </c>
      <c r="G39" s="8">
        <f t="shared" si="3"/>
        <v>446.91177951150644</v>
      </c>
      <c r="H39" s="8">
        <f t="shared" si="4"/>
        <v>2993.8612283063239</v>
      </c>
      <c r="I39" s="8">
        <f t="shared" si="5"/>
        <v>436172.99372817163</v>
      </c>
    </row>
    <row r="40" spans="5:9" x14ac:dyDescent="0.25">
      <c r="E40">
        <f t="shared" si="1"/>
        <v>35</v>
      </c>
      <c r="F40" s="8">
        <f t="shared" si="2"/>
        <v>2544.3424634143344</v>
      </c>
      <c r="G40" s="8">
        <f t="shared" si="3"/>
        <v>449.51876489199026</v>
      </c>
      <c r="H40" s="8">
        <f t="shared" si="4"/>
        <v>2993.8612283063248</v>
      </c>
      <c r="I40" s="8">
        <f t="shared" si="5"/>
        <v>435723.47496327962</v>
      </c>
    </row>
    <row r="41" spans="5:9" x14ac:dyDescent="0.25">
      <c r="E41">
        <f t="shared" si="1"/>
        <v>36</v>
      </c>
      <c r="F41" s="8">
        <f t="shared" si="2"/>
        <v>2541.7202706191306</v>
      </c>
      <c r="G41" s="8">
        <f t="shared" si="3"/>
        <v>452.14095768719369</v>
      </c>
      <c r="H41" s="8">
        <f t="shared" si="4"/>
        <v>2993.8612283063244</v>
      </c>
      <c r="I41" s="8">
        <f t="shared" si="5"/>
        <v>435271.33400559245</v>
      </c>
    </row>
    <row r="42" spans="5:9" x14ac:dyDescent="0.25">
      <c r="E42">
        <f t="shared" si="1"/>
        <v>37</v>
      </c>
      <c r="F42" s="8">
        <f t="shared" si="2"/>
        <v>2539.0827816992887</v>
      </c>
      <c r="G42" s="8">
        <f t="shared" si="3"/>
        <v>454.77844660703551</v>
      </c>
      <c r="H42" s="8">
        <f t="shared" si="4"/>
        <v>2993.8612283063244</v>
      </c>
      <c r="I42" s="8">
        <f t="shared" si="5"/>
        <v>434816.55555898539</v>
      </c>
    </row>
    <row r="43" spans="5:9" x14ac:dyDescent="0.25">
      <c r="E43">
        <f t="shared" si="1"/>
        <v>38</v>
      </c>
      <c r="F43" s="8">
        <f t="shared" si="2"/>
        <v>2536.4299074274145</v>
      </c>
      <c r="G43" s="8">
        <f t="shared" si="3"/>
        <v>457.43132087891001</v>
      </c>
      <c r="H43" s="8">
        <f t="shared" si="4"/>
        <v>2993.8612283063244</v>
      </c>
      <c r="I43" s="8">
        <f t="shared" si="5"/>
        <v>434359.12423810648</v>
      </c>
    </row>
    <row r="44" spans="5:9" x14ac:dyDescent="0.25">
      <c r="E44">
        <f t="shared" si="1"/>
        <v>39</v>
      </c>
      <c r="F44" s="8">
        <f t="shared" si="2"/>
        <v>2533.7615580556208</v>
      </c>
      <c r="G44" s="8">
        <f t="shared" si="3"/>
        <v>460.09967025070364</v>
      </c>
      <c r="H44" s="8">
        <f t="shared" si="4"/>
        <v>2993.8612283063244</v>
      </c>
      <c r="I44" s="8">
        <f t="shared" si="5"/>
        <v>433899.02456785575</v>
      </c>
    </row>
    <row r="45" spans="5:9" x14ac:dyDescent="0.25">
      <c r="E45">
        <f t="shared" si="1"/>
        <v>40</v>
      </c>
      <c r="F45" s="8">
        <f t="shared" si="2"/>
        <v>2531.0776433124915</v>
      </c>
      <c r="G45" s="8">
        <f t="shared" si="3"/>
        <v>462.78358499383262</v>
      </c>
      <c r="H45" s="8">
        <f t="shared" si="4"/>
        <v>2993.8612283063239</v>
      </c>
      <c r="I45" s="8">
        <f t="shared" si="5"/>
        <v>433436.2409828619</v>
      </c>
    </row>
    <row r="46" spans="5:9" x14ac:dyDescent="0.25">
      <c r="E46">
        <f t="shared" si="1"/>
        <v>41</v>
      </c>
      <c r="F46" s="8">
        <f t="shared" si="2"/>
        <v>2528.3780724000276</v>
      </c>
      <c r="G46" s="8">
        <f t="shared" si="3"/>
        <v>465.4831559062967</v>
      </c>
      <c r="H46" s="8">
        <f t="shared" si="4"/>
        <v>2993.8612283063244</v>
      </c>
      <c r="I46" s="8">
        <f t="shared" si="5"/>
        <v>432970.75782695558</v>
      </c>
    </row>
    <row r="47" spans="5:9" x14ac:dyDescent="0.25">
      <c r="E47">
        <f t="shared" si="1"/>
        <v>42</v>
      </c>
      <c r="F47" s="8">
        <f t="shared" si="2"/>
        <v>2525.6627539905744</v>
      </c>
      <c r="G47" s="8">
        <f t="shared" si="3"/>
        <v>468.19847431575005</v>
      </c>
      <c r="H47" s="8">
        <f t="shared" si="4"/>
        <v>2993.8612283063244</v>
      </c>
      <c r="I47" s="8">
        <f t="shared" si="5"/>
        <v>432502.55935263983</v>
      </c>
    </row>
    <row r="48" spans="5:9" x14ac:dyDescent="0.25">
      <c r="E48">
        <f t="shared" si="1"/>
        <v>43</v>
      </c>
      <c r="F48" s="8">
        <f t="shared" si="2"/>
        <v>2522.9315962237324</v>
      </c>
      <c r="G48" s="8">
        <f t="shared" si="3"/>
        <v>470.92963208259192</v>
      </c>
      <c r="H48" s="8">
        <f t="shared" si="4"/>
        <v>2993.8612283063244</v>
      </c>
      <c r="I48" s="8">
        <f t="shared" si="5"/>
        <v>432031.62972055725</v>
      </c>
    </row>
    <row r="49" spans="5:9" x14ac:dyDescent="0.25">
      <c r="E49">
        <f t="shared" si="1"/>
        <v>44</v>
      </c>
      <c r="F49" s="8">
        <f t="shared" si="2"/>
        <v>2520.1845067032509</v>
      </c>
      <c r="G49" s="8">
        <f t="shared" si="3"/>
        <v>473.67672160307382</v>
      </c>
      <c r="H49" s="8">
        <f t="shared" si="4"/>
        <v>2993.8612283063248</v>
      </c>
      <c r="I49" s="8">
        <f t="shared" si="5"/>
        <v>431557.95299895416</v>
      </c>
    </row>
    <row r="50" spans="5:9" x14ac:dyDescent="0.25">
      <c r="E50">
        <f t="shared" si="1"/>
        <v>45</v>
      </c>
      <c r="F50" s="8">
        <f t="shared" si="2"/>
        <v>2517.4213924938995</v>
      </c>
      <c r="G50" s="8">
        <f t="shared" si="3"/>
        <v>476.43983581242497</v>
      </c>
      <c r="H50" s="8">
        <f t="shared" si="4"/>
        <v>2993.8612283063244</v>
      </c>
      <c r="I50" s="8">
        <f t="shared" si="5"/>
        <v>431081.51316314173</v>
      </c>
    </row>
    <row r="51" spans="5:9" x14ac:dyDescent="0.25">
      <c r="E51">
        <f t="shared" si="1"/>
        <v>46</v>
      </c>
      <c r="F51" s="8">
        <f t="shared" si="2"/>
        <v>2514.642160118327</v>
      </c>
      <c r="G51" s="8">
        <f t="shared" si="3"/>
        <v>479.21906818799749</v>
      </c>
      <c r="H51" s="8">
        <f t="shared" si="4"/>
        <v>2993.8612283063244</v>
      </c>
      <c r="I51" s="8">
        <f t="shared" si="5"/>
        <v>430602.29409495374</v>
      </c>
    </row>
    <row r="52" spans="5:9" x14ac:dyDescent="0.25">
      <c r="E52">
        <f t="shared" si="1"/>
        <v>47</v>
      </c>
      <c r="F52" s="8">
        <f t="shared" si="2"/>
        <v>2511.846715553897</v>
      </c>
      <c r="G52" s="8">
        <f t="shared" si="3"/>
        <v>482.01451275242744</v>
      </c>
      <c r="H52" s="8">
        <f t="shared" si="4"/>
        <v>2993.8612283063244</v>
      </c>
      <c r="I52" s="8">
        <f t="shared" si="5"/>
        <v>430120.27958220133</v>
      </c>
    </row>
    <row r="53" spans="5:9" x14ac:dyDescent="0.25">
      <c r="E53">
        <f t="shared" si="1"/>
        <v>48</v>
      </c>
      <c r="F53" s="8">
        <f t="shared" si="2"/>
        <v>2509.0349642295078</v>
      </c>
      <c r="G53" s="8">
        <f t="shared" si="3"/>
        <v>484.82626407681659</v>
      </c>
      <c r="H53" s="8">
        <f t="shared" si="4"/>
        <v>2993.8612283063244</v>
      </c>
      <c r="I53" s="8">
        <f t="shared" si="5"/>
        <v>429635.45331812452</v>
      </c>
    </row>
    <row r="54" spans="5:9" x14ac:dyDescent="0.25">
      <c r="E54">
        <f t="shared" si="1"/>
        <v>49</v>
      </c>
      <c r="F54" s="8">
        <f t="shared" si="2"/>
        <v>2506.2068110223927</v>
      </c>
      <c r="G54" s="8">
        <f t="shared" si="3"/>
        <v>487.65441728393148</v>
      </c>
      <c r="H54" s="8">
        <f t="shared" si="4"/>
        <v>2993.8612283063239</v>
      </c>
      <c r="I54" s="8">
        <f t="shared" si="5"/>
        <v>429147.79890084057</v>
      </c>
    </row>
    <row r="55" spans="5:9" x14ac:dyDescent="0.25">
      <c r="E55">
        <f t="shared" si="1"/>
        <v>50</v>
      </c>
      <c r="F55" s="8">
        <f t="shared" si="2"/>
        <v>2503.3621602549033</v>
      </c>
      <c r="G55" s="8">
        <f t="shared" si="3"/>
        <v>490.49906805142103</v>
      </c>
      <c r="H55" s="8">
        <f t="shared" si="4"/>
        <v>2993.8612283063244</v>
      </c>
      <c r="I55" s="8">
        <f t="shared" si="5"/>
        <v>428657.29983278917</v>
      </c>
    </row>
    <row r="56" spans="5:9" x14ac:dyDescent="0.25">
      <c r="E56">
        <f t="shared" si="1"/>
        <v>51</v>
      </c>
      <c r="F56" s="8">
        <f t="shared" si="2"/>
        <v>2500.5009156912697</v>
      </c>
      <c r="G56" s="8">
        <f t="shared" si="3"/>
        <v>493.36031261505428</v>
      </c>
      <c r="H56" s="8">
        <f t="shared" si="4"/>
        <v>2993.8612283063239</v>
      </c>
      <c r="I56" s="8">
        <f t="shared" si="5"/>
        <v>428163.93952017411</v>
      </c>
    </row>
    <row r="57" spans="5:9" x14ac:dyDescent="0.25">
      <c r="E57">
        <f t="shared" si="1"/>
        <v>52</v>
      </c>
      <c r="F57" s="8">
        <f t="shared" si="2"/>
        <v>2497.6229805343492</v>
      </c>
      <c r="G57" s="8">
        <f t="shared" si="3"/>
        <v>496.23824777197535</v>
      </c>
      <c r="H57" s="8">
        <f t="shared" si="4"/>
        <v>2993.8612283063244</v>
      </c>
      <c r="I57" s="8">
        <f t="shared" si="5"/>
        <v>427667.70127240213</v>
      </c>
    </row>
    <row r="58" spans="5:9" x14ac:dyDescent="0.25">
      <c r="E58">
        <f t="shared" si="1"/>
        <v>53</v>
      </c>
      <c r="F58" s="8">
        <f t="shared" si="2"/>
        <v>2494.7282574223459</v>
      </c>
      <c r="G58" s="8">
        <f t="shared" si="3"/>
        <v>499.13297088397866</v>
      </c>
      <c r="H58" s="8">
        <f t="shared" si="4"/>
        <v>2993.8612283063244</v>
      </c>
      <c r="I58" s="8">
        <f t="shared" si="5"/>
        <v>427168.56830151816</v>
      </c>
    </row>
    <row r="59" spans="5:9" x14ac:dyDescent="0.25">
      <c r="E59">
        <f t="shared" si="1"/>
        <v>54</v>
      </c>
      <c r="F59" s="8">
        <f t="shared" si="2"/>
        <v>2491.8166484255225</v>
      </c>
      <c r="G59" s="8">
        <f t="shared" si="3"/>
        <v>502.04457988080185</v>
      </c>
      <c r="H59" s="8">
        <f t="shared" si="4"/>
        <v>2993.8612283063244</v>
      </c>
      <c r="I59" s="8">
        <f t="shared" si="5"/>
        <v>426666.52372163738</v>
      </c>
    </row>
    <row r="60" spans="5:9" x14ac:dyDescent="0.25">
      <c r="E60">
        <f t="shared" si="1"/>
        <v>55</v>
      </c>
      <c r="F60" s="8">
        <f t="shared" si="2"/>
        <v>2488.8880550428844</v>
      </c>
      <c r="G60" s="8">
        <f t="shared" si="3"/>
        <v>504.97317326343983</v>
      </c>
      <c r="H60" s="8">
        <f t="shared" si="4"/>
        <v>2993.8612283063244</v>
      </c>
      <c r="I60" s="8">
        <f t="shared" si="5"/>
        <v>426161.55054837395</v>
      </c>
    </row>
    <row r="61" spans="5:9" x14ac:dyDescent="0.25">
      <c r="E61">
        <f t="shared" si="1"/>
        <v>56</v>
      </c>
      <c r="F61" s="8">
        <f t="shared" si="2"/>
        <v>2485.942378198848</v>
      </c>
      <c r="G61" s="8">
        <f t="shared" si="3"/>
        <v>507.9188501074766</v>
      </c>
      <c r="H61" s="8">
        <f t="shared" si="4"/>
        <v>2993.8612283063248</v>
      </c>
      <c r="I61" s="8">
        <f t="shared" si="5"/>
        <v>425653.63169826649</v>
      </c>
    </row>
    <row r="62" spans="5:9" x14ac:dyDescent="0.25">
      <c r="E62">
        <f t="shared" si="1"/>
        <v>57</v>
      </c>
      <c r="F62" s="8">
        <f t="shared" si="2"/>
        <v>2482.9795182398875</v>
      </c>
      <c r="G62" s="8">
        <f t="shared" si="3"/>
        <v>510.88171006643694</v>
      </c>
      <c r="H62" s="8">
        <f t="shared" si="4"/>
        <v>2993.8612283063244</v>
      </c>
      <c r="I62" s="8">
        <f t="shared" si="5"/>
        <v>425142.74998820003</v>
      </c>
    </row>
    <row r="63" spans="5:9" x14ac:dyDescent="0.25">
      <c r="E63">
        <f t="shared" si="1"/>
        <v>58</v>
      </c>
      <c r="F63" s="8">
        <f t="shared" si="2"/>
        <v>2479.9993749311666</v>
      </c>
      <c r="G63" s="8">
        <f t="shared" si="3"/>
        <v>513.86185337515769</v>
      </c>
      <c r="H63" s="8">
        <f t="shared" si="4"/>
        <v>2993.8612283063244</v>
      </c>
      <c r="I63" s="8">
        <f t="shared" si="5"/>
        <v>424628.88813482487</v>
      </c>
    </row>
    <row r="64" spans="5:9" x14ac:dyDescent="0.25">
      <c r="E64">
        <f t="shared" si="1"/>
        <v>59</v>
      </c>
      <c r="F64" s="8">
        <f t="shared" si="2"/>
        <v>2477.0018474531448</v>
      </c>
      <c r="G64" s="8">
        <f t="shared" si="3"/>
        <v>516.85938085317946</v>
      </c>
      <c r="H64" s="8">
        <f t="shared" si="4"/>
        <v>2993.8612283063244</v>
      </c>
      <c r="I64" s="8">
        <f t="shared" si="5"/>
        <v>424112.02875397168</v>
      </c>
    </row>
    <row r="65" spans="5:9" x14ac:dyDescent="0.25">
      <c r="E65">
        <f t="shared" si="1"/>
        <v>60</v>
      </c>
      <c r="F65" s="8">
        <f t="shared" si="2"/>
        <v>2473.9868343981684</v>
      </c>
      <c r="G65" s="8">
        <f t="shared" si="3"/>
        <v>519.87439390815643</v>
      </c>
      <c r="H65" s="8">
        <f t="shared" si="4"/>
        <v>2993.8612283063248</v>
      </c>
      <c r="I65" s="8">
        <f t="shared" si="5"/>
        <v>423592.15436006355</v>
      </c>
    </row>
    <row r="66" spans="5:9" x14ac:dyDescent="0.25">
      <c r="E66">
        <f t="shared" si="1"/>
        <v>61</v>
      </c>
      <c r="F66" s="8">
        <f t="shared" si="2"/>
        <v>2470.9542337670373</v>
      </c>
      <c r="G66" s="8">
        <f t="shared" si="3"/>
        <v>522.90699453928733</v>
      </c>
      <c r="H66" s="8">
        <f t="shared" si="4"/>
        <v>2993.8612283063248</v>
      </c>
      <c r="I66" s="8">
        <f t="shared" si="5"/>
        <v>423069.24736552424</v>
      </c>
    </row>
    <row r="67" spans="5:9" x14ac:dyDescent="0.25">
      <c r="E67">
        <f t="shared" si="1"/>
        <v>62</v>
      </c>
      <c r="F67" s="8">
        <f t="shared" si="2"/>
        <v>2467.9039429655577</v>
      </c>
      <c r="G67" s="8">
        <f t="shared" si="3"/>
        <v>525.95728534076648</v>
      </c>
      <c r="H67" s="8">
        <f t="shared" si="4"/>
        <v>2993.8612283063239</v>
      </c>
      <c r="I67" s="8">
        <f t="shared" si="5"/>
        <v>422543.29008018348</v>
      </c>
    </row>
    <row r="68" spans="5:9" x14ac:dyDescent="0.25">
      <c r="E68">
        <f t="shared" si="1"/>
        <v>63</v>
      </c>
      <c r="F68" s="8">
        <f t="shared" si="2"/>
        <v>2464.8358588010706</v>
      </c>
      <c r="G68" s="8">
        <f t="shared" si="3"/>
        <v>529.02536950525428</v>
      </c>
      <c r="H68" s="8">
        <f t="shared" si="4"/>
        <v>2993.8612283063248</v>
      </c>
      <c r="I68" s="8">
        <f t="shared" si="5"/>
        <v>422014.2647106782</v>
      </c>
    </row>
    <row r="69" spans="5:9" x14ac:dyDescent="0.25">
      <c r="E69">
        <f t="shared" si="1"/>
        <v>64</v>
      </c>
      <c r="F69" s="8">
        <f t="shared" si="2"/>
        <v>2461.7498774789565</v>
      </c>
      <c r="G69" s="8">
        <f t="shared" si="3"/>
        <v>532.11135082736826</v>
      </c>
      <c r="H69" s="8">
        <f t="shared" si="4"/>
        <v>2993.8612283063248</v>
      </c>
      <c r="I69" s="8">
        <f t="shared" si="5"/>
        <v>421482.15335985081</v>
      </c>
    </row>
    <row r="70" spans="5:9" x14ac:dyDescent="0.25">
      <c r="E70">
        <f t="shared" si="1"/>
        <v>65</v>
      </c>
      <c r="F70" s="8">
        <f t="shared" si="2"/>
        <v>2458.6458945991299</v>
      </c>
      <c r="G70" s="8">
        <f t="shared" si="3"/>
        <v>535.21533370719453</v>
      </c>
      <c r="H70" s="8">
        <f t="shared" si="4"/>
        <v>2993.8612283063244</v>
      </c>
      <c r="I70" s="8">
        <f t="shared" si="5"/>
        <v>420946.93802614359</v>
      </c>
    </row>
    <row r="71" spans="5:9" x14ac:dyDescent="0.25">
      <c r="E71">
        <f t="shared" ref="E71:E134" si="6">IF(E70&lt;loanYears*12,E70+1,"")</f>
        <v>66</v>
      </c>
      <c r="F71" s="8">
        <f t="shared" ref="F71:F134" si="7">IF(ISNUMBER(E71),IPMT(intAnnual/12,E71,loanYears*12,-loanAmt),"")</f>
        <v>2455.5238051525043</v>
      </c>
      <c r="G71" s="8">
        <f t="shared" ref="G71:G134" si="8">IF(ISNUMBER(E71),PPMT(intAnnual/12,E71,loanYears*12,-loanAmt),"")</f>
        <v>538.33742315381994</v>
      </c>
      <c r="H71" s="8">
        <f t="shared" si="4"/>
        <v>2993.8612283063244</v>
      </c>
      <c r="I71" s="8">
        <f t="shared" si="5"/>
        <v>420408.60060298978</v>
      </c>
    </row>
    <row r="72" spans="5:9" x14ac:dyDescent="0.25">
      <c r="E72">
        <f t="shared" si="6"/>
        <v>67</v>
      </c>
      <c r="F72" s="8">
        <f t="shared" si="7"/>
        <v>2452.3835035174407</v>
      </c>
      <c r="G72" s="8">
        <f t="shared" si="8"/>
        <v>541.47772478888385</v>
      </c>
      <c r="H72" s="8">
        <f t="shared" ref="H72:H135" si="9">IF(ISNUMBER(E72),F72+G72,"")</f>
        <v>2993.8612283063244</v>
      </c>
      <c r="I72" s="8">
        <f t="shared" ref="I72:I135" si="10">IF(ISNUMBER(E72),I71-G72,"")</f>
        <v>419867.1228782009</v>
      </c>
    </row>
    <row r="73" spans="5:9" x14ac:dyDescent="0.25">
      <c r="E73">
        <f t="shared" si="6"/>
        <v>68</v>
      </c>
      <c r="F73" s="8">
        <f t="shared" si="7"/>
        <v>2449.2248834561719</v>
      </c>
      <c r="G73" s="8">
        <f t="shared" si="8"/>
        <v>544.63634485015223</v>
      </c>
      <c r="H73" s="8">
        <f t="shared" si="9"/>
        <v>2993.8612283063239</v>
      </c>
      <c r="I73" s="8">
        <f t="shared" si="10"/>
        <v>419322.48653335072</v>
      </c>
    </row>
    <row r="74" spans="5:9" x14ac:dyDescent="0.25">
      <c r="E74">
        <f t="shared" si="6"/>
        <v>69</v>
      </c>
      <c r="F74" s="8">
        <f t="shared" si="7"/>
        <v>2446.047838111213</v>
      </c>
      <c r="G74" s="8">
        <f t="shared" si="8"/>
        <v>547.81339019511154</v>
      </c>
      <c r="H74" s="8">
        <f t="shared" si="9"/>
        <v>2993.8612283063244</v>
      </c>
      <c r="I74" s="8">
        <f t="shared" si="10"/>
        <v>418774.67314315558</v>
      </c>
    </row>
    <row r="75" spans="5:9" x14ac:dyDescent="0.25">
      <c r="E75">
        <f t="shared" si="6"/>
        <v>70</v>
      </c>
      <c r="F75" s="8">
        <f t="shared" si="7"/>
        <v>2442.8522600017413</v>
      </c>
      <c r="G75" s="8">
        <f t="shared" si="8"/>
        <v>551.00896830458305</v>
      </c>
      <c r="H75" s="8">
        <f t="shared" si="9"/>
        <v>2993.8612283063244</v>
      </c>
      <c r="I75" s="8">
        <f t="shared" si="10"/>
        <v>418223.66417485097</v>
      </c>
    </row>
    <row r="76" spans="5:9" x14ac:dyDescent="0.25">
      <c r="E76">
        <f t="shared" si="6"/>
        <v>71</v>
      </c>
      <c r="F76" s="8">
        <f t="shared" si="7"/>
        <v>2439.6380410199645</v>
      </c>
      <c r="G76" s="8">
        <f t="shared" si="8"/>
        <v>554.22318728635969</v>
      </c>
      <c r="H76" s="8">
        <f t="shared" si="9"/>
        <v>2993.8612283063239</v>
      </c>
      <c r="I76" s="8">
        <f t="shared" si="10"/>
        <v>417669.44098756462</v>
      </c>
    </row>
    <row r="77" spans="5:9" x14ac:dyDescent="0.25">
      <c r="E77">
        <f t="shared" si="6"/>
        <v>72</v>
      </c>
      <c r="F77" s="8">
        <f t="shared" si="7"/>
        <v>2436.4050724274607</v>
      </c>
      <c r="G77" s="8">
        <f t="shared" si="8"/>
        <v>557.45615587886357</v>
      </c>
      <c r="H77" s="8">
        <f t="shared" si="9"/>
        <v>2993.8612283063244</v>
      </c>
      <c r="I77" s="8">
        <f t="shared" si="10"/>
        <v>417111.98483168578</v>
      </c>
    </row>
    <row r="78" spans="5:9" x14ac:dyDescent="0.25">
      <c r="E78">
        <f t="shared" si="6"/>
        <v>73</v>
      </c>
      <c r="F78" s="8">
        <f t="shared" si="7"/>
        <v>2433.1532448515009</v>
      </c>
      <c r="G78" s="8">
        <f t="shared" si="8"/>
        <v>560.70798345482353</v>
      </c>
      <c r="H78" s="8">
        <f t="shared" si="9"/>
        <v>2993.8612283063244</v>
      </c>
      <c r="I78" s="8">
        <f t="shared" si="10"/>
        <v>416551.27684823098</v>
      </c>
    </row>
    <row r="79" spans="5:9" x14ac:dyDescent="0.25">
      <c r="E79">
        <f t="shared" si="6"/>
        <v>74</v>
      </c>
      <c r="F79" s="8">
        <f t="shared" si="7"/>
        <v>2429.8824482813479</v>
      </c>
      <c r="G79" s="8">
        <f t="shared" si="8"/>
        <v>563.97878002497669</v>
      </c>
      <c r="H79" s="8">
        <f t="shared" si="9"/>
        <v>2993.8612283063248</v>
      </c>
      <c r="I79" s="8">
        <f t="shared" si="10"/>
        <v>415987.298068206</v>
      </c>
    </row>
    <row r="80" spans="5:9" x14ac:dyDescent="0.25">
      <c r="E80">
        <f t="shared" si="6"/>
        <v>75</v>
      </c>
      <c r="F80" s="8">
        <f t="shared" si="7"/>
        <v>2426.5925720645355</v>
      </c>
      <c r="G80" s="8">
        <f t="shared" si="8"/>
        <v>567.26865624178913</v>
      </c>
      <c r="H80" s="8">
        <f t="shared" si="9"/>
        <v>2993.8612283063248</v>
      </c>
      <c r="I80" s="8">
        <f t="shared" si="10"/>
        <v>415420.02941196423</v>
      </c>
    </row>
    <row r="81" spans="5:9" x14ac:dyDescent="0.25">
      <c r="E81">
        <f t="shared" si="6"/>
        <v>76</v>
      </c>
      <c r="F81" s="8">
        <f t="shared" si="7"/>
        <v>2423.283504903125</v>
      </c>
      <c r="G81" s="8">
        <f t="shared" si="8"/>
        <v>570.57772340319946</v>
      </c>
      <c r="H81" s="8">
        <f t="shared" si="9"/>
        <v>2993.8612283063244</v>
      </c>
      <c r="I81" s="8">
        <f t="shared" si="10"/>
        <v>414849.45168856101</v>
      </c>
    </row>
    <row r="82" spans="5:9" x14ac:dyDescent="0.25">
      <c r="E82">
        <f t="shared" si="6"/>
        <v>77</v>
      </c>
      <c r="F82" s="8">
        <f t="shared" si="7"/>
        <v>2419.9551348499394</v>
      </c>
      <c r="G82" s="8">
        <f t="shared" si="8"/>
        <v>573.90609345638484</v>
      </c>
      <c r="H82" s="8">
        <f t="shared" si="9"/>
        <v>2993.8612283063244</v>
      </c>
      <c r="I82" s="8">
        <f t="shared" si="10"/>
        <v>414275.54559510463</v>
      </c>
    </row>
    <row r="83" spans="5:9" x14ac:dyDescent="0.25">
      <c r="E83">
        <f t="shared" si="6"/>
        <v>78</v>
      </c>
      <c r="F83" s="8">
        <f t="shared" si="7"/>
        <v>2416.6073493047775</v>
      </c>
      <c r="G83" s="8">
        <f t="shared" si="8"/>
        <v>577.25387900154703</v>
      </c>
      <c r="H83" s="8">
        <f t="shared" si="9"/>
        <v>2993.8612283063244</v>
      </c>
      <c r="I83" s="8">
        <f t="shared" si="10"/>
        <v>413698.29171610309</v>
      </c>
    </row>
    <row r="84" spans="5:9" x14ac:dyDescent="0.25">
      <c r="E84">
        <f t="shared" si="6"/>
        <v>79</v>
      </c>
      <c r="F84" s="8">
        <f t="shared" si="7"/>
        <v>2413.2400350106013</v>
      </c>
      <c r="G84" s="8">
        <f t="shared" si="8"/>
        <v>580.62119329572272</v>
      </c>
      <c r="H84" s="8">
        <f t="shared" si="9"/>
        <v>2993.8612283063239</v>
      </c>
      <c r="I84" s="8">
        <f t="shared" si="10"/>
        <v>413117.6705228074</v>
      </c>
    </row>
    <row r="85" spans="5:9" x14ac:dyDescent="0.25">
      <c r="E85">
        <f t="shared" si="6"/>
        <v>80</v>
      </c>
      <c r="F85" s="8">
        <f t="shared" si="7"/>
        <v>2409.8530780497099</v>
      </c>
      <c r="G85" s="8">
        <f t="shared" si="8"/>
        <v>584.0081502566145</v>
      </c>
      <c r="H85" s="8">
        <f t="shared" si="9"/>
        <v>2993.8612283063244</v>
      </c>
      <c r="I85" s="8">
        <f t="shared" si="10"/>
        <v>412533.66237255081</v>
      </c>
    </row>
    <row r="86" spans="5:9" x14ac:dyDescent="0.25">
      <c r="E86">
        <f t="shared" si="6"/>
        <v>81</v>
      </c>
      <c r="F86" s="8">
        <f t="shared" si="7"/>
        <v>2406.4463638398797</v>
      </c>
      <c r="G86" s="8">
        <f t="shared" si="8"/>
        <v>587.41486446644467</v>
      </c>
      <c r="H86" s="8">
        <f t="shared" si="9"/>
        <v>2993.8612283063244</v>
      </c>
      <c r="I86" s="8">
        <f t="shared" si="10"/>
        <v>411946.24750808434</v>
      </c>
    </row>
    <row r="87" spans="5:9" x14ac:dyDescent="0.25">
      <c r="E87">
        <f t="shared" si="6"/>
        <v>82</v>
      </c>
      <c r="F87" s="8">
        <f t="shared" si="7"/>
        <v>2403.019777130492</v>
      </c>
      <c r="G87" s="8">
        <f t="shared" si="8"/>
        <v>590.84145117583228</v>
      </c>
      <c r="H87" s="8">
        <f t="shared" si="9"/>
        <v>2993.8612283063244</v>
      </c>
      <c r="I87" s="8">
        <f t="shared" si="10"/>
        <v>411355.40605690848</v>
      </c>
    </row>
    <row r="88" spans="5:9" x14ac:dyDescent="0.25">
      <c r="E88">
        <f t="shared" si="6"/>
        <v>83</v>
      </c>
      <c r="F88" s="8">
        <f t="shared" si="7"/>
        <v>2399.5732019986331</v>
      </c>
      <c r="G88" s="8">
        <f t="shared" si="8"/>
        <v>594.28802630769144</v>
      </c>
      <c r="H88" s="8">
        <f t="shared" si="9"/>
        <v>2993.8612283063244</v>
      </c>
      <c r="I88" s="8">
        <f t="shared" si="10"/>
        <v>410761.11803060077</v>
      </c>
    </row>
    <row r="89" spans="5:9" x14ac:dyDescent="0.25">
      <c r="E89">
        <f t="shared" si="6"/>
        <v>84</v>
      </c>
      <c r="F89" s="8">
        <f t="shared" si="7"/>
        <v>2396.1065218451718</v>
      </c>
      <c r="G89" s="8">
        <f t="shared" si="8"/>
        <v>597.75470646115286</v>
      </c>
      <c r="H89" s="8">
        <f t="shared" si="9"/>
        <v>2993.8612283063248</v>
      </c>
      <c r="I89" s="8">
        <f t="shared" si="10"/>
        <v>410163.36332413962</v>
      </c>
    </row>
    <row r="90" spans="5:9" x14ac:dyDescent="0.25">
      <c r="E90">
        <f t="shared" si="6"/>
        <v>85</v>
      </c>
      <c r="F90" s="8">
        <f t="shared" si="7"/>
        <v>2392.6196193908149</v>
      </c>
      <c r="G90" s="8">
        <f t="shared" si="8"/>
        <v>601.24160891550957</v>
      </c>
      <c r="H90" s="8">
        <f t="shared" si="9"/>
        <v>2993.8612283063244</v>
      </c>
      <c r="I90" s="8">
        <f t="shared" si="10"/>
        <v>409562.12171522412</v>
      </c>
    </row>
    <row r="91" spans="5:9" x14ac:dyDescent="0.25">
      <c r="E91">
        <f t="shared" si="6"/>
        <v>86</v>
      </c>
      <c r="F91" s="8">
        <f t="shared" si="7"/>
        <v>2389.1123766721407</v>
      </c>
      <c r="G91" s="8">
        <f t="shared" si="8"/>
        <v>604.74885163418332</v>
      </c>
      <c r="H91" s="8">
        <f t="shared" si="9"/>
        <v>2993.8612283063239</v>
      </c>
      <c r="I91" s="8">
        <f t="shared" si="10"/>
        <v>408957.37286358996</v>
      </c>
    </row>
    <row r="92" spans="5:9" x14ac:dyDescent="0.25">
      <c r="E92">
        <f t="shared" si="6"/>
        <v>87</v>
      </c>
      <c r="F92" s="8">
        <f t="shared" si="7"/>
        <v>2385.5846750376081</v>
      </c>
      <c r="G92" s="8">
        <f t="shared" si="8"/>
        <v>608.27655326871616</v>
      </c>
      <c r="H92" s="8">
        <f t="shared" si="9"/>
        <v>2993.8612283063244</v>
      </c>
      <c r="I92" s="8">
        <f t="shared" si="10"/>
        <v>408349.09631032124</v>
      </c>
    </row>
    <row r="93" spans="5:9" x14ac:dyDescent="0.25">
      <c r="E93">
        <f t="shared" si="6"/>
        <v>88</v>
      </c>
      <c r="F93" s="8">
        <f t="shared" si="7"/>
        <v>2382.0363951435406</v>
      </c>
      <c r="G93" s="8">
        <f t="shared" si="8"/>
        <v>611.82483316278365</v>
      </c>
      <c r="H93" s="8">
        <f t="shared" si="9"/>
        <v>2993.8612283063244</v>
      </c>
      <c r="I93" s="8">
        <f t="shared" si="10"/>
        <v>407737.27147715847</v>
      </c>
    </row>
    <row r="94" spans="5:9" x14ac:dyDescent="0.25">
      <c r="E94">
        <f t="shared" si="6"/>
        <v>89</v>
      </c>
      <c r="F94" s="8">
        <f t="shared" si="7"/>
        <v>2378.4674169500913</v>
      </c>
      <c r="G94" s="8">
        <f t="shared" si="8"/>
        <v>615.39381135623319</v>
      </c>
      <c r="H94" s="8">
        <f t="shared" si="9"/>
        <v>2993.8612283063244</v>
      </c>
      <c r="I94" s="8">
        <f t="shared" si="10"/>
        <v>407121.87766580225</v>
      </c>
    </row>
    <row r="95" spans="5:9" x14ac:dyDescent="0.25">
      <c r="E95">
        <f t="shared" si="6"/>
        <v>90</v>
      </c>
      <c r="F95" s="8">
        <f t="shared" si="7"/>
        <v>2374.8776197171796</v>
      </c>
      <c r="G95" s="8">
        <f t="shared" si="8"/>
        <v>618.98360858914464</v>
      </c>
      <c r="H95" s="8">
        <f t="shared" si="9"/>
        <v>2993.8612283063244</v>
      </c>
      <c r="I95" s="8">
        <f t="shared" si="10"/>
        <v>406502.8940572131</v>
      </c>
    </row>
    <row r="96" spans="5:9" x14ac:dyDescent="0.25">
      <c r="E96">
        <f t="shared" si="6"/>
        <v>91</v>
      </c>
      <c r="F96" s="8">
        <f t="shared" si="7"/>
        <v>2371.2668820004096</v>
      </c>
      <c r="G96" s="8">
        <f t="shared" si="8"/>
        <v>622.59434630591454</v>
      </c>
      <c r="H96" s="8">
        <f t="shared" si="9"/>
        <v>2993.8612283063239</v>
      </c>
      <c r="I96" s="8">
        <f t="shared" si="10"/>
        <v>405880.29971090716</v>
      </c>
    </row>
    <row r="97" spans="5:9" x14ac:dyDescent="0.25">
      <c r="E97">
        <f t="shared" si="6"/>
        <v>92</v>
      </c>
      <c r="F97" s="8">
        <f t="shared" si="7"/>
        <v>2367.635081646959</v>
      </c>
      <c r="G97" s="8">
        <f t="shared" si="8"/>
        <v>626.22614665936578</v>
      </c>
      <c r="H97" s="8">
        <f t="shared" si="9"/>
        <v>2993.8612283063248</v>
      </c>
      <c r="I97" s="8">
        <f t="shared" si="10"/>
        <v>405254.07356424781</v>
      </c>
    </row>
    <row r="98" spans="5:9" x14ac:dyDescent="0.25">
      <c r="E98">
        <f t="shared" si="6"/>
        <v>93</v>
      </c>
      <c r="F98" s="8">
        <f t="shared" si="7"/>
        <v>2363.9820957914458</v>
      </c>
      <c r="G98" s="8">
        <f t="shared" si="8"/>
        <v>629.87913251487885</v>
      </c>
      <c r="H98" s="8">
        <f t="shared" si="9"/>
        <v>2993.8612283063248</v>
      </c>
      <c r="I98" s="8">
        <f t="shared" si="10"/>
        <v>404624.19443173293</v>
      </c>
    </row>
    <row r="99" spans="5:9" x14ac:dyDescent="0.25">
      <c r="E99">
        <f t="shared" si="6"/>
        <v>94</v>
      </c>
      <c r="F99" s="8">
        <f t="shared" si="7"/>
        <v>2360.3078008517755</v>
      </c>
      <c r="G99" s="8">
        <f t="shared" si="8"/>
        <v>633.5534274545488</v>
      </c>
      <c r="H99" s="8">
        <f t="shared" si="9"/>
        <v>2993.8612283063244</v>
      </c>
      <c r="I99" s="8">
        <f t="shared" si="10"/>
        <v>403990.64100427838</v>
      </c>
    </row>
    <row r="100" spans="5:9" x14ac:dyDescent="0.25">
      <c r="E100">
        <f t="shared" si="6"/>
        <v>95</v>
      </c>
      <c r="F100" s="8">
        <f t="shared" si="7"/>
        <v>2356.6120725249575</v>
      </c>
      <c r="G100" s="8">
        <f t="shared" si="8"/>
        <v>637.24915578136711</v>
      </c>
      <c r="H100" s="8">
        <f t="shared" si="9"/>
        <v>2993.8612283063248</v>
      </c>
      <c r="I100" s="8">
        <f t="shared" si="10"/>
        <v>403353.39184849703</v>
      </c>
    </row>
    <row r="101" spans="5:9" x14ac:dyDescent="0.25">
      <c r="E101">
        <f t="shared" si="6"/>
        <v>96</v>
      </c>
      <c r="F101" s="8">
        <f t="shared" si="7"/>
        <v>2352.8947857828994</v>
      </c>
      <c r="G101" s="8">
        <f t="shared" si="8"/>
        <v>640.96644252342503</v>
      </c>
      <c r="H101" s="8">
        <f t="shared" si="9"/>
        <v>2993.8612283063244</v>
      </c>
      <c r="I101" s="8">
        <f t="shared" si="10"/>
        <v>402712.42540597363</v>
      </c>
    </row>
    <row r="102" spans="5:9" x14ac:dyDescent="0.25">
      <c r="E102">
        <f t="shared" si="6"/>
        <v>97</v>
      </c>
      <c r="F102" s="8">
        <f t="shared" si="7"/>
        <v>2349.1558148681793</v>
      </c>
      <c r="G102" s="8">
        <f t="shared" si="8"/>
        <v>644.705413438145</v>
      </c>
      <c r="H102" s="8">
        <f t="shared" si="9"/>
        <v>2993.8612283063244</v>
      </c>
      <c r="I102" s="8">
        <f t="shared" si="10"/>
        <v>402067.71999253548</v>
      </c>
    </row>
    <row r="103" spans="5:9" x14ac:dyDescent="0.25">
      <c r="E103">
        <f t="shared" si="6"/>
        <v>98</v>
      </c>
      <c r="F103" s="8">
        <f t="shared" si="7"/>
        <v>2345.3950332897903</v>
      </c>
      <c r="G103" s="8">
        <f t="shared" si="8"/>
        <v>648.46619501653424</v>
      </c>
      <c r="H103" s="8">
        <f t="shared" si="9"/>
        <v>2993.8612283063244</v>
      </c>
      <c r="I103" s="8">
        <f t="shared" si="10"/>
        <v>401419.25379751896</v>
      </c>
    </row>
    <row r="104" spans="5:9" x14ac:dyDescent="0.25">
      <c r="E104">
        <f t="shared" si="6"/>
        <v>99</v>
      </c>
      <c r="F104" s="8">
        <f t="shared" si="7"/>
        <v>2341.6123138188605</v>
      </c>
      <c r="G104" s="8">
        <f t="shared" si="8"/>
        <v>652.24891448746394</v>
      </c>
      <c r="H104" s="8">
        <f t="shared" si="9"/>
        <v>2993.8612283063244</v>
      </c>
      <c r="I104" s="8">
        <f t="shared" si="10"/>
        <v>400767.00488303148</v>
      </c>
    </row>
    <row r="105" spans="5:9" x14ac:dyDescent="0.25">
      <c r="E105">
        <f t="shared" si="6"/>
        <v>100</v>
      </c>
      <c r="F105" s="8">
        <f t="shared" si="7"/>
        <v>2337.8075284843499</v>
      </c>
      <c r="G105" s="8">
        <f t="shared" si="8"/>
        <v>656.05369982197419</v>
      </c>
      <c r="H105" s="8">
        <f t="shared" si="9"/>
        <v>2993.8612283063239</v>
      </c>
      <c r="I105" s="8">
        <f t="shared" si="10"/>
        <v>400110.95118320949</v>
      </c>
    </row>
    <row r="106" spans="5:9" x14ac:dyDescent="0.25">
      <c r="E106">
        <f t="shared" si="6"/>
        <v>101</v>
      </c>
      <c r="F106" s="8">
        <f t="shared" si="7"/>
        <v>2333.980548568722</v>
      </c>
      <c r="G106" s="8">
        <f t="shared" si="8"/>
        <v>659.88067973760246</v>
      </c>
      <c r="H106" s="8">
        <f t="shared" si="9"/>
        <v>2993.8612283063244</v>
      </c>
      <c r="I106" s="8">
        <f t="shared" si="10"/>
        <v>399451.07050347188</v>
      </c>
    </row>
    <row r="107" spans="5:9" x14ac:dyDescent="0.25">
      <c r="E107">
        <f t="shared" si="6"/>
        <v>102</v>
      </c>
      <c r="F107" s="8">
        <f t="shared" si="7"/>
        <v>2330.1312446035863</v>
      </c>
      <c r="G107" s="8">
        <f t="shared" si="8"/>
        <v>663.72998370273831</v>
      </c>
      <c r="H107" s="8">
        <f t="shared" si="9"/>
        <v>2993.8612283063248</v>
      </c>
      <c r="I107" s="8">
        <f t="shared" si="10"/>
        <v>398787.34051976918</v>
      </c>
    </row>
    <row r="108" spans="5:9" x14ac:dyDescent="0.25">
      <c r="E108">
        <f t="shared" si="6"/>
        <v>103</v>
      </c>
      <c r="F108" s="8">
        <f t="shared" si="7"/>
        <v>2326.2594863653198</v>
      </c>
      <c r="G108" s="8">
        <f t="shared" si="8"/>
        <v>667.60174194100432</v>
      </c>
      <c r="H108" s="8">
        <f t="shared" si="9"/>
        <v>2993.8612283063239</v>
      </c>
      <c r="I108" s="8">
        <f t="shared" si="10"/>
        <v>398119.73877782817</v>
      </c>
    </row>
    <row r="109" spans="5:9" x14ac:dyDescent="0.25">
      <c r="E109">
        <f t="shared" si="6"/>
        <v>104</v>
      </c>
      <c r="F109" s="8">
        <f t="shared" si="7"/>
        <v>2322.3651428706644</v>
      </c>
      <c r="G109" s="8">
        <f t="shared" si="8"/>
        <v>671.49608543566023</v>
      </c>
      <c r="H109" s="8">
        <f t="shared" si="9"/>
        <v>2993.8612283063248</v>
      </c>
      <c r="I109" s="8">
        <f t="shared" si="10"/>
        <v>397448.24269239249</v>
      </c>
    </row>
    <row r="110" spans="5:9" x14ac:dyDescent="0.25">
      <c r="E110">
        <f t="shared" si="6"/>
        <v>105</v>
      </c>
      <c r="F110" s="8">
        <f t="shared" si="7"/>
        <v>2318.4480823722897</v>
      </c>
      <c r="G110" s="8">
        <f t="shared" si="8"/>
        <v>675.4131459340349</v>
      </c>
      <c r="H110" s="8">
        <f t="shared" si="9"/>
        <v>2993.8612283063248</v>
      </c>
      <c r="I110" s="8">
        <f t="shared" si="10"/>
        <v>396772.82954645844</v>
      </c>
    </row>
    <row r="111" spans="5:9" x14ac:dyDescent="0.25">
      <c r="E111">
        <f t="shared" si="6"/>
        <v>106</v>
      </c>
      <c r="F111" s="8">
        <f t="shared" si="7"/>
        <v>2314.5081723543408</v>
      </c>
      <c r="G111" s="8">
        <f t="shared" si="8"/>
        <v>679.35305595198361</v>
      </c>
      <c r="H111" s="8">
        <f t="shared" si="9"/>
        <v>2993.8612283063244</v>
      </c>
      <c r="I111" s="8">
        <f t="shared" si="10"/>
        <v>396093.47649050644</v>
      </c>
    </row>
    <row r="112" spans="5:9" x14ac:dyDescent="0.25">
      <c r="E112">
        <f t="shared" si="6"/>
        <v>107</v>
      </c>
      <c r="F112" s="8">
        <f t="shared" si="7"/>
        <v>2310.5452795279548</v>
      </c>
      <c r="G112" s="8">
        <f t="shared" si="8"/>
        <v>683.31594877836994</v>
      </c>
      <c r="H112" s="8">
        <f t="shared" si="9"/>
        <v>2993.8612283063248</v>
      </c>
      <c r="I112" s="8">
        <f t="shared" si="10"/>
        <v>395410.16054172808</v>
      </c>
    </row>
    <row r="113" spans="5:9" x14ac:dyDescent="0.25">
      <c r="E113">
        <f t="shared" si="6"/>
        <v>108</v>
      </c>
      <c r="F113" s="8">
        <f t="shared" si="7"/>
        <v>2306.5592698267474</v>
      </c>
      <c r="G113" s="8">
        <f t="shared" si="8"/>
        <v>687.30195847957714</v>
      </c>
      <c r="H113" s="8">
        <f t="shared" si="9"/>
        <v>2993.8612283063244</v>
      </c>
      <c r="I113" s="8">
        <f t="shared" si="10"/>
        <v>394722.85858324851</v>
      </c>
    </row>
    <row r="114" spans="5:9" x14ac:dyDescent="0.25">
      <c r="E114">
        <f t="shared" si="6"/>
        <v>109</v>
      </c>
      <c r="F114" s="8">
        <f t="shared" si="7"/>
        <v>2302.5500084022833</v>
      </c>
      <c r="G114" s="8">
        <f t="shared" si="8"/>
        <v>691.31121990404131</v>
      </c>
      <c r="H114" s="8">
        <f t="shared" si="9"/>
        <v>2993.8612283063248</v>
      </c>
      <c r="I114" s="8">
        <f t="shared" si="10"/>
        <v>394031.54736334446</v>
      </c>
    </row>
    <row r="115" spans="5:9" x14ac:dyDescent="0.25">
      <c r="E115">
        <f t="shared" si="6"/>
        <v>110</v>
      </c>
      <c r="F115" s="8">
        <f t="shared" si="7"/>
        <v>2298.5173596195095</v>
      </c>
      <c r="G115" s="8">
        <f t="shared" si="8"/>
        <v>695.34386868681486</v>
      </c>
      <c r="H115" s="8">
        <f t="shared" si="9"/>
        <v>2993.8612283063244</v>
      </c>
      <c r="I115" s="8">
        <f t="shared" si="10"/>
        <v>393336.20349465765</v>
      </c>
    </row>
    <row r="116" spans="5:9" x14ac:dyDescent="0.25">
      <c r="E116">
        <f t="shared" si="6"/>
        <v>111</v>
      </c>
      <c r="F116" s="8">
        <f t="shared" si="7"/>
        <v>2294.4611870521699</v>
      </c>
      <c r="G116" s="8">
        <f t="shared" si="8"/>
        <v>699.40004125415464</v>
      </c>
      <c r="H116" s="8">
        <f t="shared" si="9"/>
        <v>2993.8612283063244</v>
      </c>
      <c r="I116" s="8">
        <f t="shared" si="10"/>
        <v>392636.80345340347</v>
      </c>
    </row>
    <row r="117" spans="5:9" x14ac:dyDescent="0.25">
      <c r="E117">
        <f t="shared" si="6"/>
        <v>112</v>
      </c>
      <c r="F117" s="8">
        <f t="shared" si="7"/>
        <v>2290.3813534781871</v>
      </c>
      <c r="G117" s="8">
        <f t="shared" si="8"/>
        <v>703.47987482813721</v>
      </c>
      <c r="H117" s="8">
        <f t="shared" si="9"/>
        <v>2993.8612283063244</v>
      </c>
      <c r="I117" s="8">
        <f t="shared" si="10"/>
        <v>391933.32357857533</v>
      </c>
    </row>
    <row r="118" spans="5:9" x14ac:dyDescent="0.25">
      <c r="E118">
        <f t="shared" si="6"/>
        <v>113</v>
      </c>
      <c r="F118" s="8">
        <f t="shared" si="7"/>
        <v>2286.2777208750231</v>
      </c>
      <c r="G118" s="8">
        <f t="shared" si="8"/>
        <v>707.58350743130143</v>
      </c>
      <c r="H118" s="8">
        <f t="shared" si="9"/>
        <v>2993.8612283063244</v>
      </c>
      <c r="I118" s="8">
        <f t="shared" si="10"/>
        <v>391225.74007114401</v>
      </c>
    </row>
    <row r="119" spans="5:9" x14ac:dyDescent="0.25">
      <c r="E119">
        <f t="shared" si="6"/>
        <v>114</v>
      </c>
      <c r="F119" s="8">
        <f t="shared" si="7"/>
        <v>2282.1501504150069</v>
      </c>
      <c r="G119" s="8">
        <f t="shared" si="8"/>
        <v>711.71107789131747</v>
      </c>
      <c r="H119" s="8">
        <f t="shared" si="9"/>
        <v>2993.8612283063244</v>
      </c>
      <c r="I119" s="8">
        <f t="shared" si="10"/>
        <v>390514.02899325272</v>
      </c>
    </row>
    <row r="120" spans="5:9" x14ac:dyDescent="0.25">
      <c r="E120">
        <f t="shared" si="6"/>
        <v>115</v>
      </c>
      <c r="F120" s="8">
        <f t="shared" si="7"/>
        <v>2277.9985024606408</v>
      </c>
      <c r="G120" s="8">
        <f t="shared" si="8"/>
        <v>715.86272584568337</v>
      </c>
      <c r="H120" s="8">
        <f t="shared" si="9"/>
        <v>2993.8612283063239</v>
      </c>
      <c r="I120" s="8">
        <f t="shared" si="10"/>
        <v>389798.16626740707</v>
      </c>
    </row>
    <row r="121" spans="5:9" x14ac:dyDescent="0.25">
      <c r="E121">
        <f t="shared" si="6"/>
        <v>116</v>
      </c>
      <c r="F121" s="8">
        <f t="shared" si="7"/>
        <v>2273.8226365598744</v>
      </c>
      <c r="G121" s="8">
        <f t="shared" si="8"/>
        <v>720.03859174644992</v>
      </c>
      <c r="H121" s="8">
        <f t="shared" si="9"/>
        <v>2993.8612283063244</v>
      </c>
      <c r="I121" s="8">
        <f t="shared" si="10"/>
        <v>389078.12767566059</v>
      </c>
    </row>
    <row r="122" spans="5:9" x14ac:dyDescent="0.25">
      <c r="E122">
        <f t="shared" si="6"/>
        <v>117</v>
      </c>
      <c r="F122" s="8">
        <f t="shared" si="7"/>
        <v>2269.6224114413535</v>
      </c>
      <c r="G122" s="8">
        <f t="shared" si="8"/>
        <v>724.23881686497077</v>
      </c>
      <c r="H122" s="8">
        <f t="shared" si="9"/>
        <v>2993.8612283063244</v>
      </c>
      <c r="I122" s="8">
        <f t="shared" si="10"/>
        <v>388353.88885879563</v>
      </c>
    </row>
    <row r="123" spans="5:9" x14ac:dyDescent="0.25">
      <c r="E123">
        <f t="shared" si="6"/>
        <v>118</v>
      </c>
      <c r="F123" s="8">
        <f t="shared" si="7"/>
        <v>2265.397685009641</v>
      </c>
      <c r="G123" s="8">
        <f t="shared" si="8"/>
        <v>728.46354329668304</v>
      </c>
      <c r="H123" s="8">
        <f t="shared" si="9"/>
        <v>2993.8612283063239</v>
      </c>
      <c r="I123" s="8">
        <f t="shared" si="10"/>
        <v>387625.42531549896</v>
      </c>
    </row>
    <row r="124" spans="5:9" x14ac:dyDescent="0.25">
      <c r="E124">
        <f t="shared" si="6"/>
        <v>119</v>
      </c>
      <c r="F124" s="8">
        <f t="shared" si="7"/>
        <v>2261.1483143404103</v>
      </c>
      <c r="G124" s="8">
        <f t="shared" si="8"/>
        <v>732.7129139659138</v>
      </c>
      <c r="H124" s="8">
        <f t="shared" si="9"/>
        <v>2993.8612283063239</v>
      </c>
      <c r="I124" s="8">
        <f t="shared" si="10"/>
        <v>386892.71240153303</v>
      </c>
    </row>
    <row r="125" spans="5:9" x14ac:dyDescent="0.25">
      <c r="E125">
        <f t="shared" si="6"/>
        <v>120</v>
      </c>
      <c r="F125" s="8">
        <f t="shared" si="7"/>
        <v>2256.8741556756099</v>
      </c>
      <c r="G125" s="8">
        <f t="shared" si="8"/>
        <v>736.98707263071492</v>
      </c>
      <c r="H125" s="8">
        <f t="shared" si="9"/>
        <v>2993.8612283063248</v>
      </c>
      <c r="I125" s="8">
        <f t="shared" si="10"/>
        <v>386155.72532890231</v>
      </c>
    </row>
    <row r="126" spans="5:9" x14ac:dyDescent="0.25">
      <c r="E126">
        <f t="shared" si="6"/>
        <v>121</v>
      </c>
      <c r="F126" s="8">
        <f t="shared" si="7"/>
        <v>2252.5750644185969</v>
      </c>
      <c r="G126" s="8">
        <f t="shared" si="8"/>
        <v>741.28616388772753</v>
      </c>
      <c r="H126" s="8">
        <f t="shared" si="9"/>
        <v>2993.8612283063244</v>
      </c>
      <c r="I126" s="8">
        <f t="shared" si="10"/>
        <v>385414.4391650146</v>
      </c>
    </row>
    <row r="127" spans="5:9" x14ac:dyDescent="0.25">
      <c r="E127">
        <f t="shared" si="6"/>
        <v>122</v>
      </c>
      <c r="F127" s="8">
        <f t="shared" si="7"/>
        <v>2248.2508951292521</v>
      </c>
      <c r="G127" s="8">
        <f t="shared" si="8"/>
        <v>745.61033317707245</v>
      </c>
      <c r="H127" s="8">
        <f t="shared" si="9"/>
        <v>2993.8612283063244</v>
      </c>
      <c r="I127" s="8">
        <f t="shared" si="10"/>
        <v>384668.82883183751</v>
      </c>
    </row>
    <row r="128" spans="5:9" x14ac:dyDescent="0.25">
      <c r="E128">
        <f t="shared" si="6"/>
        <v>123</v>
      </c>
      <c r="F128" s="8">
        <f t="shared" si="7"/>
        <v>2243.9015015190521</v>
      </c>
      <c r="G128" s="8">
        <f t="shared" si="8"/>
        <v>749.95972678727207</v>
      </c>
      <c r="H128" s="8">
        <f t="shared" si="9"/>
        <v>2993.8612283063239</v>
      </c>
      <c r="I128" s="8">
        <f t="shared" si="10"/>
        <v>383918.86910505022</v>
      </c>
    </row>
    <row r="129" spans="5:9" x14ac:dyDescent="0.25">
      <c r="E129">
        <f t="shared" si="6"/>
        <v>124</v>
      </c>
      <c r="F129" s="8">
        <f t="shared" si="7"/>
        <v>2239.5267364461265</v>
      </c>
      <c r="G129" s="8">
        <f t="shared" si="8"/>
        <v>754.33449186019789</v>
      </c>
      <c r="H129" s="8">
        <f t="shared" si="9"/>
        <v>2993.8612283063244</v>
      </c>
      <c r="I129" s="8">
        <f t="shared" si="10"/>
        <v>383164.53461319004</v>
      </c>
    </row>
    <row r="130" spans="5:9" x14ac:dyDescent="0.25">
      <c r="E130">
        <f t="shared" si="6"/>
        <v>125</v>
      </c>
      <c r="F130" s="8">
        <f t="shared" si="7"/>
        <v>2235.1264519102751</v>
      </c>
      <c r="G130" s="8">
        <f t="shared" si="8"/>
        <v>758.73477639604903</v>
      </c>
      <c r="H130" s="8">
        <f t="shared" si="9"/>
        <v>2993.8612283063239</v>
      </c>
      <c r="I130" s="8">
        <f t="shared" si="10"/>
        <v>382405.79983679397</v>
      </c>
    </row>
    <row r="131" spans="5:9" x14ac:dyDescent="0.25">
      <c r="E131">
        <f t="shared" si="6"/>
        <v>126</v>
      </c>
      <c r="F131" s="8">
        <f t="shared" si="7"/>
        <v>2230.700499047965</v>
      </c>
      <c r="G131" s="8">
        <f t="shared" si="8"/>
        <v>763.16072925835931</v>
      </c>
      <c r="H131" s="8">
        <f t="shared" si="9"/>
        <v>2993.8612283063244</v>
      </c>
      <c r="I131" s="8">
        <f t="shared" si="10"/>
        <v>381642.63910753559</v>
      </c>
    </row>
    <row r="132" spans="5:9" x14ac:dyDescent="0.25">
      <c r="E132">
        <f t="shared" si="6"/>
        <v>127</v>
      </c>
      <c r="F132" s="8">
        <f t="shared" si="7"/>
        <v>2226.2487281272915</v>
      </c>
      <c r="G132" s="8">
        <f t="shared" si="8"/>
        <v>767.61250017903296</v>
      </c>
      <c r="H132" s="8">
        <f t="shared" si="9"/>
        <v>2993.8612283063244</v>
      </c>
      <c r="I132" s="8">
        <f t="shared" si="10"/>
        <v>380875.02660735656</v>
      </c>
    </row>
    <row r="133" spans="5:9" x14ac:dyDescent="0.25">
      <c r="E133">
        <f t="shared" si="6"/>
        <v>128</v>
      </c>
      <c r="F133" s="8">
        <f t="shared" si="7"/>
        <v>2221.7709885429135</v>
      </c>
      <c r="G133" s="8">
        <f t="shared" si="8"/>
        <v>772.09023976341064</v>
      </c>
      <c r="H133" s="8">
        <f t="shared" si="9"/>
        <v>2993.8612283063239</v>
      </c>
      <c r="I133" s="8">
        <f t="shared" si="10"/>
        <v>380102.93636759312</v>
      </c>
    </row>
    <row r="134" spans="5:9" x14ac:dyDescent="0.25">
      <c r="E134">
        <f t="shared" si="6"/>
        <v>129</v>
      </c>
      <c r="F134" s="8">
        <f t="shared" si="7"/>
        <v>2217.2671288109605</v>
      </c>
      <c r="G134" s="8">
        <f t="shared" si="8"/>
        <v>776.59409949536405</v>
      </c>
      <c r="H134" s="8">
        <f t="shared" si="9"/>
        <v>2993.8612283063244</v>
      </c>
      <c r="I134" s="8">
        <f t="shared" si="10"/>
        <v>379326.34226809774</v>
      </c>
    </row>
    <row r="135" spans="5:9" x14ac:dyDescent="0.25">
      <c r="E135">
        <f t="shared" ref="E135:E198" si="11">IF(E134&lt;loanYears*12,E134+1,"")</f>
        <v>130</v>
      </c>
      <c r="F135" s="8">
        <f t="shared" ref="F135:F198" si="12">IF(ISNUMBER(E135),IPMT(intAnnual/12,E135,loanYears*12,-loanAmt),"")</f>
        <v>2212.7369965639041</v>
      </c>
      <c r="G135" s="8">
        <f t="shared" ref="G135:G198" si="13">IF(ISNUMBER(E135),PPMT(intAnnual/12,E135,loanYears*12,-loanAmt),"")</f>
        <v>781.12423174242031</v>
      </c>
      <c r="H135" s="8">
        <f t="shared" si="9"/>
        <v>2993.8612283063244</v>
      </c>
      <c r="I135" s="8">
        <f t="shared" si="10"/>
        <v>378545.21803635533</v>
      </c>
    </row>
    <row r="136" spans="5:9" x14ac:dyDescent="0.25">
      <c r="E136">
        <f t="shared" si="11"/>
        <v>131</v>
      </c>
      <c r="F136" s="8">
        <f t="shared" si="12"/>
        <v>2208.1804385454066</v>
      </c>
      <c r="G136" s="8">
        <f t="shared" si="13"/>
        <v>785.68078976091783</v>
      </c>
      <c r="H136" s="8">
        <f t="shared" ref="H136:H199" si="14">IF(ISNUMBER(E136),F136+G136,"")</f>
        <v>2993.8612283063244</v>
      </c>
      <c r="I136" s="8">
        <f t="shared" ref="I136:I199" si="15">IF(ISNUMBER(E136),I135-G136,"")</f>
        <v>377759.53724659444</v>
      </c>
    </row>
    <row r="137" spans="5:9" x14ac:dyDescent="0.25">
      <c r="E137">
        <f t="shared" si="11"/>
        <v>132</v>
      </c>
      <c r="F137" s="8">
        <f t="shared" si="12"/>
        <v>2203.5973006051345</v>
      </c>
      <c r="G137" s="8">
        <f t="shared" si="13"/>
        <v>790.26392770118991</v>
      </c>
      <c r="H137" s="8">
        <f t="shared" si="14"/>
        <v>2993.8612283063244</v>
      </c>
      <c r="I137" s="8">
        <f t="shared" si="15"/>
        <v>376969.27331889328</v>
      </c>
    </row>
    <row r="138" spans="5:9" x14ac:dyDescent="0.25">
      <c r="E138">
        <f t="shared" si="11"/>
        <v>133</v>
      </c>
      <c r="F138" s="8">
        <f t="shared" si="12"/>
        <v>2198.9874276935443</v>
      </c>
      <c r="G138" s="8">
        <f t="shared" si="13"/>
        <v>794.87380061277997</v>
      </c>
      <c r="H138" s="8">
        <f t="shared" si="14"/>
        <v>2993.8612283063244</v>
      </c>
      <c r="I138" s="8">
        <f t="shared" si="15"/>
        <v>376174.39951828052</v>
      </c>
    </row>
    <row r="139" spans="5:9" x14ac:dyDescent="0.25">
      <c r="E139">
        <f t="shared" si="11"/>
        <v>134</v>
      </c>
      <c r="F139" s="8">
        <f t="shared" si="12"/>
        <v>2194.3506638566364</v>
      </c>
      <c r="G139" s="8">
        <f t="shared" si="13"/>
        <v>799.5105644496881</v>
      </c>
      <c r="H139" s="8">
        <f t="shared" si="14"/>
        <v>2993.8612283063244</v>
      </c>
      <c r="I139" s="8">
        <f t="shared" si="15"/>
        <v>375374.88895383081</v>
      </c>
    </row>
    <row r="140" spans="5:9" x14ac:dyDescent="0.25">
      <c r="E140">
        <f t="shared" si="11"/>
        <v>135</v>
      </c>
      <c r="F140" s="8">
        <f t="shared" si="12"/>
        <v>2189.68685223068</v>
      </c>
      <c r="G140" s="8">
        <f t="shared" si="13"/>
        <v>804.17437607564432</v>
      </c>
      <c r="H140" s="8">
        <f t="shared" si="14"/>
        <v>2993.8612283063244</v>
      </c>
      <c r="I140" s="8">
        <f t="shared" si="15"/>
        <v>374570.71457775519</v>
      </c>
    </row>
    <row r="141" spans="5:9" x14ac:dyDescent="0.25">
      <c r="E141">
        <f t="shared" si="11"/>
        <v>136</v>
      </c>
      <c r="F141" s="8">
        <f t="shared" si="12"/>
        <v>2184.9958350369052</v>
      </c>
      <c r="G141" s="8">
        <f t="shared" si="13"/>
        <v>808.86539326941897</v>
      </c>
      <c r="H141" s="8">
        <f t="shared" si="14"/>
        <v>2993.8612283063239</v>
      </c>
      <c r="I141" s="8">
        <f t="shared" si="15"/>
        <v>373761.84918448579</v>
      </c>
    </row>
    <row r="142" spans="5:9" x14ac:dyDescent="0.25">
      <c r="E142">
        <f t="shared" si="11"/>
        <v>137</v>
      </c>
      <c r="F142" s="8">
        <f t="shared" si="12"/>
        <v>2180.2774535761673</v>
      </c>
      <c r="G142" s="8">
        <f t="shared" si="13"/>
        <v>813.58377473015753</v>
      </c>
      <c r="H142" s="8">
        <f t="shared" si="14"/>
        <v>2993.8612283063248</v>
      </c>
      <c r="I142" s="8">
        <f t="shared" si="15"/>
        <v>372948.26540975564</v>
      </c>
    </row>
    <row r="143" spans="5:9" x14ac:dyDescent="0.25">
      <c r="E143">
        <f t="shared" si="11"/>
        <v>138</v>
      </c>
      <c r="F143" s="8">
        <f t="shared" si="12"/>
        <v>2175.5315482235746</v>
      </c>
      <c r="G143" s="8">
        <f t="shared" si="13"/>
        <v>818.32968008274975</v>
      </c>
      <c r="H143" s="8">
        <f t="shared" si="14"/>
        <v>2993.8612283063244</v>
      </c>
      <c r="I143" s="8">
        <f t="shared" si="15"/>
        <v>372129.9357296729</v>
      </c>
    </row>
    <row r="144" spans="5:9" x14ac:dyDescent="0.25">
      <c r="E144">
        <f t="shared" si="11"/>
        <v>139</v>
      </c>
      <c r="F144" s="8">
        <f t="shared" si="12"/>
        <v>2170.7579584230921</v>
      </c>
      <c r="G144" s="8">
        <f t="shared" si="13"/>
        <v>823.10326988323254</v>
      </c>
      <c r="H144" s="8">
        <f t="shared" si="14"/>
        <v>2993.8612283063248</v>
      </c>
      <c r="I144" s="8">
        <f t="shared" si="15"/>
        <v>371306.83245978964</v>
      </c>
    </row>
    <row r="145" spans="5:9" x14ac:dyDescent="0.25">
      <c r="E145">
        <f t="shared" si="11"/>
        <v>140</v>
      </c>
      <c r="F145" s="8">
        <f t="shared" si="12"/>
        <v>2165.9565226821064</v>
      </c>
      <c r="G145" s="8">
        <f t="shared" si="13"/>
        <v>827.90470562421808</v>
      </c>
      <c r="H145" s="8">
        <f t="shared" si="14"/>
        <v>2993.8612283063244</v>
      </c>
      <c r="I145" s="8">
        <f t="shared" si="15"/>
        <v>370478.92775416543</v>
      </c>
    </row>
    <row r="146" spans="5:9" x14ac:dyDescent="0.25">
      <c r="E146">
        <f t="shared" si="11"/>
        <v>141</v>
      </c>
      <c r="F146" s="8">
        <f t="shared" si="12"/>
        <v>2161.1270785659649</v>
      </c>
      <c r="G146" s="8">
        <f t="shared" si="13"/>
        <v>832.73414974035938</v>
      </c>
      <c r="H146" s="8">
        <f t="shared" si="14"/>
        <v>2993.8612283063244</v>
      </c>
      <c r="I146" s="8">
        <f t="shared" si="15"/>
        <v>369646.19360442506</v>
      </c>
    </row>
    <row r="147" spans="5:9" x14ac:dyDescent="0.25">
      <c r="E147">
        <f t="shared" si="11"/>
        <v>142</v>
      </c>
      <c r="F147" s="8">
        <f t="shared" si="12"/>
        <v>2156.2694626924795</v>
      </c>
      <c r="G147" s="8">
        <f t="shared" si="13"/>
        <v>837.59176561384493</v>
      </c>
      <c r="H147" s="8">
        <f t="shared" si="14"/>
        <v>2993.8612283063244</v>
      </c>
      <c r="I147" s="8">
        <f t="shared" si="15"/>
        <v>368808.60183881124</v>
      </c>
    </row>
    <row r="148" spans="5:9" x14ac:dyDescent="0.25">
      <c r="E148">
        <f t="shared" si="11"/>
        <v>143</v>
      </c>
      <c r="F148" s="8">
        <f t="shared" si="12"/>
        <v>2151.3835107263985</v>
      </c>
      <c r="G148" s="8">
        <f t="shared" si="13"/>
        <v>842.47771757992552</v>
      </c>
      <c r="H148" s="8">
        <f t="shared" si="14"/>
        <v>2993.8612283063239</v>
      </c>
      <c r="I148" s="8">
        <f t="shared" si="15"/>
        <v>367966.12412123132</v>
      </c>
    </row>
    <row r="149" spans="5:9" x14ac:dyDescent="0.25">
      <c r="E149">
        <f t="shared" si="11"/>
        <v>144</v>
      </c>
      <c r="F149" s="8">
        <f t="shared" si="12"/>
        <v>2146.469057373849</v>
      </c>
      <c r="G149" s="8">
        <f t="shared" si="13"/>
        <v>847.3921709324751</v>
      </c>
      <c r="H149" s="8">
        <f t="shared" si="14"/>
        <v>2993.8612283063239</v>
      </c>
      <c r="I149" s="8">
        <f t="shared" si="15"/>
        <v>367118.73195029882</v>
      </c>
    </row>
    <row r="150" spans="5:9" x14ac:dyDescent="0.25">
      <c r="E150">
        <f t="shared" si="11"/>
        <v>145</v>
      </c>
      <c r="F150" s="8">
        <f t="shared" si="12"/>
        <v>2141.5259363767432</v>
      </c>
      <c r="G150" s="8">
        <f t="shared" si="13"/>
        <v>852.33529192958144</v>
      </c>
      <c r="H150" s="8">
        <f t="shared" si="14"/>
        <v>2993.8612283063248</v>
      </c>
      <c r="I150" s="8">
        <f t="shared" si="15"/>
        <v>366266.39665836922</v>
      </c>
    </row>
    <row r="151" spans="5:9" x14ac:dyDescent="0.25">
      <c r="E151">
        <f t="shared" si="11"/>
        <v>146</v>
      </c>
      <c r="F151" s="8">
        <f t="shared" si="12"/>
        <v>2136.5539805071539</v>
      </c>
      <c r="G151" s="8">
        <f t="shared" si="13"/>
        <v>857.30724779917045</v>
      </c>
      <c r="H151" s="8">
        <f t="shared" si="14"/>
        <v>2993.8612283063244</v>
      </c>
      <c r="I151" s="8">
        <f t="shared" si="15"/>
        <v>365409.08941057004</v>
      </c>
    </row>
    <row r="152" spans="5:9" x14ac:dyDescent="0.25">
      <c r="E152">
        <f t="shared" si="11"/>
        <v>147</v>
      </c>
      <c r="F152" s="8">
        <f t="shared" si="12"/>
        <v>2131.5530215616586</v>
      </c>
      <c r="G152" s="8">
        <f t="shared" si="13"/>
        <v>862.30820674466565</v>
      </c>
      <c r="H152" s="8">
        <f t="shared" si="14"/>
        <v>2993.8612283063244</v>
      </c>
      <c r="I152" s="8">
        <f t="shared" si="15"/>
        <v>364546.78120382538</v>
      </c>
    </row>
    <row r="153" spans="5:9" x14ac:dyDescent="0.25">
      <c r="E153">
        <f t="shared" si="11"/>
        <v>148</v>
      </c>
      <c r="F153" s="8">
        <f t="shared" si="12"/>
        <v>2126.5228903556481</v>
      </c>
      <c r="G153" s="8">
        <f t="shared" si="13"/>
        <v>867.33833795067608</v>
      </c>
      <c r="H153" s="8">
        <f t="shared" si="14"/>
        <v>2993.8612283063239</v>
      </c>
      <c r="I153" s="8">
        <f t="shared" si="15"/>
        <v>363679.44286587468</v>
      </c>
    </row>
    <row r="154" spans="5:9" x14ac:dyDescent="0.25">
      <c r="E154">
        <f t="shared" si="11"/>
        <v>149</v>
      </c>
      <c r="F154" s="8">
        <f t="shared" si="12"/>
        <v>2121.4634167176023</v>
      </c>
      <c r="G154" s="8">
        <f t="shared" si="13"/>
        <v>872.39781158872188</v>
      </c>
      <c r="H154" s="8">
        <f t="shared" si="14"/>
        <v>2993.8612283063239</v>
      </c>
      <c r="I154" s="8">
        <f t="shared" si="15"/>
        <v>362807.04505428596</v>
      </c>
    </row>
    <row r="155" spans="5:9" x14ac:dyDescent="0.25">
      <c r="E155">
        <f t="shared" si="11"/>
        <v>150</v>
      </c>
      <c r="F155" s="8">
        <f t="shared" si="12"/>
        <v>2116.374429483335</v>
      </c>
      <c r="G155" s="8">
        <f t="shared" si="13"/>
        <v>877.4867988229895</v>
      </c>
      <c r="H155" s="8">
        <f t="shared" si="14"/>
        <v>2993.8612283063244</v>
      </c>
      <c r="I155" s="8">
        <f t="shared" si="15"/>
        <v>361929.55825546297</v>
      </c>
    </row>
    <row r="156" spans="5:9" x14ac:dyDescent="0.25">
      <c r="E156">
        <f t="shared" si="11"/>
        <v>151</v>
      </c>
      <c r="F156" s="8">
        <f t="shared" si="12"/>
        <v>2111.2557564902013</v>
      </c>
      <c r="G156" s="8">
        <f t="shared" si="13"/>
        <v>882.60547181612333</v>
      </c>
      <c r="H156" s="8">
        <f t="shared" si="14"/>
        <v>2993.8612283063248</v>
      </c>
      <c r="I156" s="8">
        <f t="shared" si="15"/>
        <v>361046.95278364682</v>
      </c>
    </row>
    <row r="157" spans="5:9" x14ac:dyDescent="0.25">
      <c r="E157">
        <f t="shared" si="11"/>
        <v>152</v>
      </c>
      <c r="F157" s="8">
        <f t="shared" si="12"/>
        <v>2106.1072245712735</v>
      </c>
      <c r="G157" s="8">
        <f t="shared" si="13"/>
        <v>887.75400373505079</v>
      </c>
      <c r="H157" s="8">
        <f t="shared" si="14"/>
        <v>2993.8612283063244</v>
      </c>
      <c r="I157" s="8">
        <f t="shared" si="15"/>
        <v>360159.19877991179</v>
      </c>
    </row>
    <row r="158" spans="5:9" x14ac:dyDescent="0.25">
      <c r="E158">
        <f t="shared" si="11"/>
        <v>153</v>
      </c>
      <c r="F158" s="8">
        <f t="shared" si="12"/>
        <v>2100.9286595494859</v>
      </c>
      <c r="G158" s="8">
        <f t="shared" si="13"/>
        <v>892.93256875683869</v>
      </c>
      <c r="H158" s="8">
        <f t="shared" si="14"/>
        <v>2993.8612283063248</v>
      </c>
      <c r="I158" s="8">
        <f t="shared" si="15"/>
        <v>359266.26621115493</v>
      </c>
    </row>
    <row r="159" spans="5:9" x14ac:dyDescent="0.25">
      <c r="E159">
        <f t="shared" si="11"/>
        <v>154</v>
      </c>
      <c r="F159" s="8">
        <f t="shared" si="12"/>
        <v>2095.7198862317377</v>
      </c>
      <c r="G159" s="8">
        <f t="shared" si="13"/>
        <v>898.14134207458687</v>
      </c>
      <c r="H159" s="8">
        <f t="shared" si="14"/>
        <v>2993.8612283063248</v>
      </c>
      <c r="I159" s="8">
        <f t="shared" si="15"/>
        <v>358368.12486908032</v>
      </c>
    </row>
    <row r="160" spans="5:9" x14ac:dyDescent="0.25">
      <c r="E160">
        <f t="shared" si="11"/>
        <v>155</v>
      </c>
      <c r="F160" s="8">
        <f t="shared" si="12"/>
        <v>2090.4807284029694</v>
      </c>
      <c r="G160" s="8">
        <f t="shared" si="13"/>
        <v>903.38049990335537</v>
      </c>
      <c r="H160" s="8">
        <f t="shared" si="14"/>
        <v>2993.8612283063248</v>
      </c>
      <c r="I160" s="8">
        <f t="shared" si="15"/>
        <v>357464.74436917697</v>
      </c>
    </row>
    <row r="161" spans="5:9" x14ac:dyDescent="0.25">
      <c r="E161">
        <f t="shared" si="11"/>
        <v>156</v>
      </c>
      <c r="F161" s="8">
        <f t="shared" si="12"/>
        <v>2085.2110088201994</v>
      </c>
      <c r="G161" s="8">
        <f t="shared" si="13"/>
        <v>908.65021948612491</v>
      </c>
      <c r="H161" s="8">
        <f t="shared" si="14"/>
        <v>2993.8612283063244</v>
      </c>
      <c r="I161" s="8">
        <f t="shared" si="15"/>
        <v>356556.09414969082</v>
      </c>
    </row>
    <row r="162" spans="5:9" x14ac:dyDescent="0.25">
      <c r="E162">
        <f t="shared" si="11"/>
        <v>157</v>
      </c>
      <c r="F162" s="8">
        <f t="shared" si="12"/>
        <v>2079.9105492065305</v>
      </c>
      <c r="G162" s="8">
        <f t="shared" si="13"/>
        <v>913.95067909979377</v>
      </c>
      <c r="H162" s="8">
        <f t="shared" si="14"/>
        <v>2993.8612283063244</v>
      </c>
      <c r="I162" s="8">
        <f t="shared" si="15"/>
        <v>355642.14347059105</v>
      </c>
    </row>
    <row r="163" spans="5:9" x14ac:dyDescent="0.25">
      <c r="E163">
        <f t="shared" si="11"/>
        <v>158</v>
      </c>
      <c r="F163" s="8">
        <f t="shared" si="12"/>
        <v>2074.5791702451147</v>
      </c>
      <c r="G163" s="8">
        <f t="shared" si="13"/>
        <v>919.28205806120945</v>
      </c>
      <c r="H163" s="8">
        <f t="shared" si="14"/>
        <v>2993.8612283063239</v>
      </c>
      <c r="I163" s="8">
        <f t="shared" si="15"/>
        <v>354722.86141252983</v>
      </c>
    </row>
    <row r="164" spans="5:9" x14ac:dyDescent="0.25">
      <c r="E164">
        <f t="shared" si="11"/>
        <v>159</v>
      </c>
      <c r="F164" s="8">
        <f t="shared" si="12"/>
        <v>2069.2166915730913</v>
      </c>
      <c r="G164" s="8">
        <f t="shared" si="13"/>
        <v>924.64453673323305</v>
      </c>
      <c r="H164" s="8">
        <f t="shared" si="14"/>
        <v>2993.8612283063244</v>
      </c>
      <c r="I164" s="8">
        <f t="shared" si="15"/>
        <v>353798.21687579661</v>
      </c>
    </row>
    <row r="165" spans="5:9" x14ac:dyDescent="0.25">
      <c r="E165">
        <f t="shared" si="11"/>
        <v>160</v>
      </c>
      <c r="F165" s="8">
        <f t="shared" si="12"/>
        <v>2063.8229317754804</v>
      </c>
      <c r="G165" s="8">
        <f t="shared" si="13"/>
        <v>930.0382965308437</v>
      </c>
      <c r="H165" s="8">
        <f t="shared" si="14"/>
        <v>2993.8612283063239</v>
      </c>
      <c r="I165" s="8">
        <f t="shared" si="15"/>
        <v>352868.17857926578</v>
      </c>
    </row>
    <row r="166" spans="5:9" x14ac:dyDescent="0.25">
      <c r="E166">
        <f t="shared" si="11"/>
        <v>161</v>
      </c>
      <c r="F166" s="8">
        <f t="shared" si="12"/>
        <v>2058.397708379051</v>
      </c>
      <c r="G166" s="8">
        <f t="shared" si="13"/>
        <v>935.46351992727341</v>
      </c>
      <c r="H166" s="8">
        <f t="shared" si="14"/>
        <v>2993.8612283063244</v>
      </c>
      <c r="I166" s="8">
        <f t="shared" si="15"/>
        <v>351932.71505933849</v>
      </c>
    </row>
    <row r="167" spans="5:9" x14ac:dyDescent="0.25">
      <c r="E167">
        <f t="shared" si="11"/>
        <v>162</v>
      </c>
      <c r="F167" s="8">
        <f t="shared" si="12"/>
        <v>2052.9408378461417</v>
      </c>
      <c r="G167" s="8">
        <f t="shared" si="13"/>
        <v>940.9203904601826</v>
      </c>
      <c r="H167" s="8">
        <f t="shared" si="14"/>
        <v>2993.8612283063244</v>
      </c>
      <c r="I167" s="8">
        <f t="shared" si="15"/>
        <v>350991.79466887831</v>
      </c>
    </row>
    <row r="168" spans="5:9" x14ac:dyDescent="0.25">
      <c r="E168">
        <f t="shared" si="11"/>
        <v>163</v>
      </c>
      <c r="F168" s="8">
        <f t="shared" si="12"/>
        <v>2047.4521355684572</v>
      </c>
      <c r="G168" s="8">
        <f t="shared" si="13"/>
        <v>946.40909273786713</v>
      </c>
      <c r="H168" s="8">
        <f t="shared" si="14"/>
        <v>2993.8612283063244</v>
      </c>
      <c r="I168" s="8">
        <f t="shared" si="15"/>
        <v>350045.38557614043</v>
      </c>
    </row>
    <row r="169" spans="5:9" x14ac:dyDescent="0.25">
      <c r="E169">
        <f t="shared" si="11"/>
        <v>164</v>
      </c>
      <c r="F169" s="8">
        <f t="shared" si="12"/>
        <v>2041.9314158608199</v>
      </c>
      <c r="G169" s="8">
        <f t="shared" si="13"/>
        <v>951.92981244550458</v>
      </c>
      <c r="H169" s="8">
        <f t="shared" si="14"/>
        <v>2993.8612283063244</v>
      </c>
      <c r="I169" s="8">
        <f t="shared" si="15"/>
        <v>349093.45576369495</v>
      </c>
    </row>
    <row r="170" spans="5:9" x14ac:dyDescent="0.25">
      <c r="E170">
        <f t="shared" si="11"/>
        <v>165</v>
      </c>
      <c r="F170" s="8">
        <f t="shared" si="12"/>
        <v>2036.3784919548875</v>
      </c>
      <c r="G170" s="8">
        <f t="shared" si="13"/>
        <v>957.48273635143676</v>
      </c>
      <c r="H170" s="8">
        <f t="shared" si="14"/>
        <v>2993.8612283063244</v>
      </c>
      <c r="I170" s="8">
        <f t="shared" si="15"/>
        <v>348135.97302734351</v>
      </c>
    </row>
    <row r="171" spans="5:9" x14ac:dyDescent="0.25">
      <c r="E171">
        <f t="shared" si="11"/>
        <v>166</v>
      </c>
      <c r="F171" s="8">
        <f t="shared" si="12"/>
        <v>2030.7931759928379</v>
      </c>
      <c r="G171" s="8">
        <f t="shared" si="13"/>
        <v>963.06805231348665</v>
      </c>
      <c r="H171" s="8">
        <f t="shared" si="14"/>
        <v>2993.8612283063244</v>
      </c>
      <c r="I171" s="8">
        <f t="shared" si="15"/>
        <v>347172.90497503005</v>
      </c>
    </row>
    <row r="172" spans="5:9" x14ac:dyDescent="0.25">
      <c r="E172">
        <f t="shared" si="11"/>
        <v>167</v>
      </c>
      <c r="F172" s="8">
        <f t="shared" si="12"/>
        <v>2025.1752790210091</v>
      </c>
      <c r="G172" s="8">
        <f t="shared" si="13"/>
        <v>968.68594928531547</v>
      </c>
      <c r="H172" s="8">
        <f t="shared" si="14"/>
        <v>2993.8612283063248</v>
      </c>
      <c r="I172" s="8">
        <f t="shared" si="15"/>
        <v>346204.21902574471</v>
      </c>
    </row>
    <row r="173" spans="5:9" x14ac:dyDescent="0.25">
      <c r="E173">
        <f t="shared" si="11"/>
        <v>168</v>
      </c>
      <c r="F173" s="8">
        <f t="shared" si="12"/>
        <v>2019.5246109835111</v>
      </c>
      <c r="G173" s="8">
        <f t="shared" si="13"/>
        <v>974.33661732281314</v>
      </c>
      <c r="H173" s="8">
        <f t="shared" si="14"/>
        <v>2993.8612283063244</v>
      </c>
      <c r="I173" s="8">
        <f t="shared" si="15"/>
        <v>345229.88240842189</v>
      </c>
    </row>
    <row r="174" spans="5:9" x14ac:dyDescent="0.25">
      <c r="E174">
        <f t="shared" si="11"/>
        <v>169</v>
      </c>
      <c r="F174" s="8">
        <f t="shared" si="12"/>
        <v>2013.8409807157948</v>
      </c>
      <c r="G174" s="8">
        <f t="shared" si="13"/>
        <v>980.02024759052938</v>
      </c>
      <c r="H174" s="8">
        <f t="shared" si="14"/>
        <v>2993.8612283063239</v>
      </c>
      <c r="I174" s="8">
        <f t="shared" si="15"/>
        <v>344249.86216083134</v>
      </c>
    </row>
    <row r="175" spans="5:9" x14ac:dyDescent="0.25">
      <c r="E175">
        <f t="shared" si="11"/>
        <v>170</v>
      </c>
      <c r="F175" s="8">
        <f t="shared" si="12"/>
        <v>2008.1241959381832</v>
      </c>
      <c r="G175" s="8">
        <f t="shared" si="13"/>
        <v>985.73703236814094</v>
      </c>
      <c r="H175" s="8">
        <f t="shared" si="14"/>
        <v>2993.8612283063239</v>
      </c>
      <c r="I175" s="8">
        <f t="shared" si="15"/>
        <v>343264.1251284632</v>
      </c>
    </row>
    <row r="176" spans="5:9" x14ac:dyDescent="0.25">
      <c r="E176">
        <f t="shared" si="11"/>
        <v>171</v>
      </c>
      <c r="F176" s="8">
        <f t="shared" si="12"/>
        <v>2002.3740632493696</v>
      </c>
      <c r="G176" s="8">
        <f t="shared" si="13"/>
        <v>991.48716505695506</v>
      </c>
      <c r="H176" s="8">
        <f t="shared" si="14"/>
        <v>2993.8612283063248</v>
      </c>
      <c r="I176" s="8">
        <f t="shared" si="15"/>
        <v>342272.63796340622</v>
      </c>
    </row>
    <row r="177" spans="5:9" x14ac:dyDescent="0.25">
      <c r="E177">
        <f t="shared" si="11"/>
        <v>172</v>
      </c>
      <c r="F177" s="8">
        <f t="shared" si="12"/>
        <v>1996.5903881198703</v>
      </c>
      <c r="G177" s="8">
        <f t="shared" si="13"/>
        <v>997.27084018645382</v>
      </c>
      <c r="H177" s="8">
        <f t="shared" si="14"/>
        <v>2993.8612283063239</v>
      </c>
      <c r="I177" s="8">
        <f t="shared" si="15"/>
        <v>341275.36712321977</v>
      </c>
    </row>
    <row r="178" spans="5:9" x14ac:dyDescent="0.25">
      <c r="E178">
        <f t="shared" si="11"/>
        <v>173</v>
      </c>
      <c r="F178" s="8">
        <f t="shared" si="12"/>
        <v>1990.7729748854495</v>
      </c>
      <c r="G178" s="8">
        <f t="shared" si="13"/>
        <v>1003.0882534208752</v>
      </c>
      <c r="H178" s="8">
        <f t="shared" si="14"/>
        <v>2993.8612283063248</v>
      </c>
      <c r="I178" s="8">
        <f t="shared" si="15"/>
        <v>340272.27886979887</v>
      </c>
    </row>
    <row r="179" spans="5:9" x14ac:dyDescent="0.25">
      <c r="E179">
        <f t="shared" si="11"/>
        <v>174</v>
      </c>
      <c r="F179" s="8">
        <f t="shared" si="12"/>
        <v>1984.9216267404943</v>
      </c>
      <c r="G179" s="8">
        <f t="shared" si="13"/>
        <v>1008.93960156583</v>
      </c>
      <c r="H179" s="8">
        <f t="shared" si="14"/>
        <v>2993.8612283063244</v>
      </c>
      <c r="I179" s="8">
        <f t="shared" si="15"/>
        <v>339263.33926823305</v>
      </c>
    </row>
    <row r="180" spans="5:9" x14ac:dyDescent="0.25">
      <c r="E180">
        <f t="shared" si="11"/>
        <v>175</v>
      </c>
      <c r="F180" s="8">
        <f t="shared" si="12"/>
        <v>1979.0361457313606</v>
      </c>
      <c r="G180" s="8">
        <f t="shared" si="13"/>
        <v>1014.8250825749642</v>
      </c>
      <c r="H180" s="8">
        <f t="shared" si="14"/>
        <v>2993.8612283063248</v>
      </c>
      <c r="I180" s="8">
        <f t="shared" si="15"/>
        <v>338248.51418565807</v>
      </c>
    </row>
    <row r="181" spans="5:9" x14ac:dyDescent="0.25">
      <c r="E181">
        <f t="shared" si="11"/>
        <v>176</v>
      </c>
      <c r="F181" s="8">
        <f t="shared" si="12"/>
        <v>1973.1163327496729</v>
      </c>
      <c r="G181" s="8">
        <f t="shared" si="13"/>
        <v>1020.7448955566515</v>
      </c>
      <c r="H181" s="8">
        <f t="shared" si="14"/>
        <v>2993.8612283063244</v>
      </c>
      <c r="I181" s="8">
        <f t="shared" si="15"/>
        <v>337227.76929010142</v>
      </c>
    </row>
    <row r="182" spans="5:9" x14ac:dyDescent="0.25">
      <c r="E182">
        <f t="shared" si="11"/>
        <v>177</v>
      </c>
      <c r="F182" s="8">
        <f t="shared" si="12"/>
        <v>1967.1619875255928</v>
      </c>
      <c r="G182" s="8">
        <f t="shared" si="13"/>
        <v>1026.6992407807318</v>
      </c>
      <c r="H182" s="8">
        <f t="shared" si="14"/>
        <v>2993.8612283063248</v>
      </c>
      <c r="I182" s="8">
        <f t="shared" si="15"/>
        <v>336201.0700493207</v>
      </c>
    </row>
    <row r="183" spans="5:9" x14ac:dyDescent="0.25">
      <c r="E183">
        <f t="shared" si="11"/>
        <v>178</v>
      </c>
      <c r="F183" s="8">
        <f t="shared" si="12"/>
        <v>1961.1729086210382</v>
      </c>
      <c r="G183" s="8">
        <f t="shared" si="13"/>
        <v>1032.6883196852862</v>
      </c>
      <c r="H183" s="8">
        <f t="shared" si="14"/>
        <v>2993.8612283063244</v>
      </c>
      <c r="I183" s="8">
        <f t="shared" si="15"/>
        <v>335168.38172963541</v>
      </c>
    </row>
    <row r="184" spans="5:9" x14ac:dyDescent="0.25">
      <c r="E184">
        <f t="shared" si="11"/>
        <v>179</v>
      </c>
      <c r="F184" s="8">
        <f t="shared" si="12"/>
        <v>1955.1488934228744</v>
      </c>
      <c r="G184" s="8">
        <f t="shared" si="13"/>
        <v>1038.7123348834502</v>
      </c>
      <c r="H184" s="8">
        <f t="shared" si="14"/>
        <v>2993.8612283063248</v>
      </c>
      <c r="I184" s="8">
        <f t="shared" si="15"/>
        <v>334129.66939475195</v>
      </c>
    </row>
    <row r="185" spans="5:9" x14ac:dyDescent="0.25">
      <c r="E185">
        <f t="shared" si="11"/>
        <v>180</v>
      </c>
      <c r="F185" s="8">
        <f t="shared" si="12"/>
        <v>1949.0897381360537</v>
      </c>
      <c r="G185" s="8">
        <f t="shared" si="13"/>
        <v>1044.7714901702705</v>
      </c>
      <c r="H185" s="8">
        <f t="shared" si="14"/>
        <v>2993.8612283063239</v>
      </c>
      <c r="I185" s="8">
        <f t="shared" si="15"/>
        <v>333084.89790458168</v>
      </c>
    </row>
    <row r="186" spans="5:9" x14ac:dyDescent="0.25">
      <c r="E186">
        <f t="shared" si="11"/>
        <v>181</v>
      </c>
      <c r="F186" s="8">
        <f t="shared" si="12"/>
        <v>1942.9952377767272</v>
      </c>
      <c r="G186" s="8">
        <f t="shared" si="13"/>
        <v>1050.865990529597</v>
      </c>
      <c r="H186" s="8">
        <f t="shared" si="14"/>
        <v>2993.8612283063239</v>
      </c>
      <c r="I186" s="8">
        <f t="shared" si="15"/>
        <v>332034.03191405209</v>
      </c>
    </row>
    <row r="187" spans="5:9" x14ac:dyDescent="0.25">
      <c r="E187">
        <f t="shared" si="11"/>
        <v>182</v>
      </c>
      <c r="F187" s="8">
        <f t="shared" si="12"/>
        <v>1936.865186165305</v>
      </c>
      <c r="G187" s="8">
        <f t="shared" si="13"/>
        <v>1056.9960421410196</v>
      </c>
      <c r="H187" s="8">
        <f t="shared" si="14"/>
        <v>2993.8612283063248</v>
      </c>
      <c r="I187" s="8">
        <f t="shared" si="15"/>
        <v>330977.0358719111</v>
      </c>
    </row>
    <row r="188" spans="5:9" x14ac:dyDescent="0.25">
      <c r="E188">
        <f t="shared" si="11"/>
        <v>183</v>
      </c>
      <c r="F188" s="8">
        <f t="shared" si="12"/>
        <v>1930.6993759194822</v>
      </c>
      <c r="G188" s="8">
        <f t="shared" si="13"/>
        <v>1063.1618523868422</v>
      </c>
      <c r="H188" s="8">
        <f t="shared" si="14"/>
        <v>2993.8612283063244</v>
      </c>
      <c r="I188" s="8">
        <f t="shared" si="15"/>
        <v>329913.87401952426</v>
      </c>
    </row>
    <row r="189" spans="5:9" x14ac:dyDescent="0.25">
      <c r="E189">
        <f t="shared" si="11"/>
        <v>184</v>
      </c>
      <c r="F189" s="8">
        <f t="shared" si="12"/>
        <v>1924.4975984472255</v>
      </c>
      <c r="G189" s="8">
        <f t="shared" si="13"/>
        <v>1069.3636298590989</v>
      </c>
      <c r="H189" s="8">
        <f t="shared" si="14"/>
        <v>2993.8612283063244</v>
      </c>
      <c r="I189" s="8">
        <f t="shared" si="15"/>
        <v>328844.51038966514</v>
      </c>
    </row>
    <row r="190" spans="5:9" x14ac:dyDescent="0.25">
      <c r="E190">
        <f t="shared" si="11"/>
        <v>185</v>
      </c>
      <c r="F190" s="8">
        <f t="shared" si="12"/>
        <v>1918.2596439397137</v>
      </c>
      <c r="G190" s="8">
        <f t="shared" si="13"/>
        <v>1075.6015843666103</v>
      </c>
      <c r="H190" s="8">
        <f t="shared" si="14"/>
        <v>2993.8612283063239</v>
      </c>
      <c r="I190" s="8">
        <f t="shared" si="15"/>
        <v>327768.9088052985</v>
      </c>
    </row>
    <row r="191" spans="5:9" x14ac:dyDescent="0.25">
      <c r="E191">
        <f t="shared" si="11"/>
        <v>186</v>
      </c>
      <c r="F191" s="8">
        <f t="shared" si="12"/>
        <v>1911.9853013642423</v>
      </c>
      <c r="G191" s="8">
        <f t="shared" si="13"/>
        <v>1081.8759269420823</v>
      </c>
      <c r="H191" s="8">
        <f t="shared" si="14"/>
        <v>2993.8612283063248</v>
      </c>
      <c r="I191" s="8">
        <f t="shared" si="15"/>
        <v>326687.0328783564</v>
      </c>
    </row>
    <row r="192" spans="5:9" x14ac:dyDescent="0.25">
      <c r="E192">
        <f t="shared" si="11"/>
        <v>187</v>
      </c>
      <c r="F192" s="8">
        <f t="shared" si="12"/>
        <v>1905.6743584570802</v>
      </c>
      <c r="G192" s="8">
        <f t="shared" si="13"/>
        <v>1088.1868698492442</v>
      </c>
      <c r="H192" s="8">
        <f t="shared" si="14"/>
        <v>2993.8612283063244</v>
      </c>
      <c r="I192" s="8">
        <f t="shared" si="15"/>
        <v>325598.84600850719</v>
      </c>
    </row>
    <row r="193" spans="5:9" x14ac:dyDescent="0.25">
      <c r="E193">
        <f t="shared" si="11"/>
        <v>188</v>
      </c>
      <c r="F193" s="8">
        <f t="shared" si="12"/>
        <v>1899.3266017162928</v>
      </c>
      <c r="G193" s="8">
        <f t="shared" si="13"/>
        <v>1094.5346265900316</v>
      </c>
      <c r="H193" s="8">
        <f t="shared" si="14"/>
        <v>2993.8612283063244</v>
      </c>
      <c r="I193" s="8">
        <f t="shared" si="15"/>
        <v>324504.31138191716</v>
      </c>
    </row>
    <row r="194" spans="5:9" x14ac:dyDescent="0.25">
      <c r="E194">
        <f t="shared" si="11"/>
        <v>189</v>
      </c>
      <c r="F194" s="8">
        <f t="shared" si="12"/>
        <v>1892.9418163945179</v>
      </c>
      <c r="G194" s="8">
        <f t="shared" si="13"/>
        <v>1100.9194119118069</v>
      </c>
      <c r="H194" s="8">
        <f t="shared" si="14"/>
        <v>2993.8612283063248</v>
      </c>
      <c r="I194" s="8">
        <f t="shared" si="15"/>
        <v>323403.39197000535</v>
      </c>
    </row>
    <row r="195" spans="5:9" x14ac:dyDescent="0.25">
      <c r="E195">
        <f t="shared" si="11"/>
        <v>190</v>
      </c>
      <c r="F195" s="8">
        <f t="shared" si="12"/>
        <v>1886.5197864916986</v>
      </c>
      <c r="G195" s="8">
        <f t="shared" si="13"/>
        <v>1107.3414418146258</v>
      </c>
      <c r="H195" s="8">
        <f t="shared" si="14"/>
        <v>2993.8612283063244</v>
      </c>
      <c r="I195" s="8">
        <f t="shared" si="15"/>
        <v>322296.05052819074</v>
      </c>
    </row>
    <row r="196" spans="5:9" x14ac:dyDescent="0.25">
      <c r="E196">
        <f t="shared" si="11"/>
        <v>191</v>
      </c>
      <c r="F196" s="8">
        <f t="shared" si="12"/>
        <v>1880.0602947477801</v>
      </c>
      <c r="G196" s="8">
        <f t="shared" si="13"/>
        <v>1113.8009335585443</v>
      </c>
      <c r="H196" s="8">
        <f t="shared" si="14"/>
        <v>2993.8612283063244</v>
      </c>
      <c r="I196" s="8">
        <f t="shared" si="15"/>
        <v>321182.24959463219</v>
      </c>
    </row>
    <row r="197" spans="5:9" x14ac:dyDescent="0.25">
      <c r="E197">
        <f t="shared" si="11"/>
        <v>192</v>
      </c>
      <c r="F197" s="8">
        <f t="shared" si="12"/>
        <v>1873.5631226353553</v>
      </c>
      <c r="G197" s="8">
        <f t="shared" si="13"/>
        <v>1120.2981056709691</v>
      </c>
      <c r="H197" s="8">
        <f t="shared" si="14"/>
        <v>2993.8612283063244</v>
      </c>
      <c r="I197" s="8">
        <f t="shared" si="15"/>
        <v>320061.95148896123</v>
      </c>
    </row>
    <row r="198" spans="5:9" x14ac:dyDescent="0.25">
      <c r="E198">
        <f t="shared" si="11"/>
        <v>193</v>
      </c>
      <c r="F198" s="8">
        <f t="shared" si="12"/>
        <v>1867.0280503522747</v>
      </c>
      <c r="G198" s="8">
        <f t="shared" si="13"/>
        <v>1126.8331779540497</v>
      </c>
      <c r="H198" s="8">
        <f t="shared" si="14"/>
        <v>2993.8612283063244</v>
      </c>
      <c r="I198" s="8">
        <f t="shared" si="15"/>
        <v>318935.11831100716</v>
      </c>
    </row>
    <row r="199" spans="5:9" x14ac:dyDescent="0.25">
      <c r="E199">
        <f t="shared" ref="E199:E262" si="16">IF(E198&lt;loanYears*12,E198+1,"")</f>
        <v>194</v>
      </c>
      <c r="F199" s="8">
        <f t="shared" ref="F199:F262" si="17">IF(ISNUMBER(E199),IPMT(intAnnual/12,E199,loanYears*12,-loanAmt),"")</f>
        <v>1860.4548568142093</v>
      </c>
      <c r="G199" s="8">
        <f t="shared" ref="G199:G262" si="18">IF(ISNUMBER(E199),PPMT(intAnnual/12,E199,loanYears*12,-loanAmt),"")</f>
        <v>1133.4063714921151</v>
      </c>
      <c r="H199" s="8">
        <f t="shared" si="14"/>
        <v>2993.8612283063244</v>
      </c>
      <c r="I199" s="8">
        <f t="shared" si="15"/>
        <v>317801.71193951502</v>
      </c>
    </row>
    <row r="200" spans="5:9" x14ac:dyDescent="0.25">
      <c r="E200">
        <f t="shared" si="16"/>
        <v>195</v>
      </c>
      <c r="F200" s="8">
        <f t="shared" si="17"/>
        <v>1853.8433196471722</v>
      </c>
      <c r="G200" s="8">
        <f t="shared" si="18"/>
        <v>1140.0179086591525</v>
      </c>
      <c r="H200" s="8">
        <f t="shared" ref="H200:H263" si="19">IF(ISNUMBER(E200),F200+G200,"")</f>
        <v>2993.8612283063248</v>
      </c>
      <c r="I200" s="8">
        <f t="shared" ref="I200:I263" si="20">IF(ISNUMBER(E200),I199-G200,"")</f>
        <v>316661.6940308559</v>
      </c>
    </row>
    <row r="201" spans="5:9" x14ac:dyDescent="0.25">
      <c r="E201">
        <f t="shared" si="16"/>
        <v>196</v>
      </c>
      <c r="F201" s="8">
        <f t="shared" si="17"/>
        <v>1847.1932151799936</v>
      </c>
      <c r="G201" s="8">
        <f t="shared" si="18"/>
        <v>1146.6680131263308</v>
      </c>
      <c r="H201" s="8">
        <f t="shared" si="19"/>
        <v>2993.8612283063244</v>
      </c>
      <c r="I201" s="8">
        <f t="shared" si="20"/>
        <v>315515.02601772954</v>
      </c>
    </row>
    <row r="202" spans="5:9" x14ac:dyDescent="0.25">
      <c r="E202">
        <f t="shared" si="16"/>
        <v>197</v>
      </c>
      <c r="F202" s="8">
        <f t="shared" si="17"/>
        <v>1840.5043184367564</v>
      </c>
      <c r="G202" s="8">
        <f t="shared" si="18"/>
        <v>1153.3569098695675</v>
      </c>
      <c r="H202" s="8">
        <f t="shared" si="19"/>
        <v>2993.8612283063239</v>
      </c>
      <c r="I202" s="8">
        <f t="shared" si="20"/>
        <v>314361.66910785995</v>
      </c>
    </row>
    <row r="203" spans="5:9" x14ac:dyDescent="0.25">
      <c r="E203">
        <f t="shared" si="16"/>
        <v>198</v>
      </c>
      <c r="F203" s="8">
        <f t="shared" si="17"/>
        <v>1833.7764031291842</v>
      </c>
      <c r="G203" s="8">
        <f t="shared" si="18"/>
        <v>1160.0848251771401</v>
      </c>
      <c r="H203" s="8">
        <f t="shared" si="19"/>
        <v>2993.8612283063244</v>
      </c>
      <c r="I203" s="8">
        <f t="shared" si="20"/>
        <v>313201.5842826828</v>
      </c>
    </row>
    <row r="204" spans="5:9" x14ac:dyDescent="0.25">
      <c r="E204">
        <f t="shared" si="16"/>
        <v>199</v>
      </c>
      <c r="F204" s="8">
        <f t="shared" si="17"/>
        <v>1827.0092416489845</v>
      </c>
      <c r="G204" s="8">
        <f t="shared" si="18"/>
        <v>1166.8519866573404</v>
      </c>
      <c r="H204" s="8">
        <f t="shared" si="19"/>
        <v>2993.8612283063248</v>
      </c>
      <c r="I204" s="8">
        <f t="shared" si="20"/>
        <v>312034.73229602544</v>
      </c>
    </row>
    <row r="205" spans="5:9" x14ac:dyDescent="0.25">
      <c r="E205">
        <f t="shared" si="16"/>
        <v>200</v>
      </c>
      <c r="F205" s="8">
        <f t="shared" si="17"/>
        <v>1820.2026050601498</v>
      </c>
      <c r="G205" s="8">
        <f t="shared" si="18"/>
        <v>1173.6586232461748</v>
      </c>
      <c r="H205" s="8">
        <f t="shared" si="19"/>
        <v>2993.8612283063248</v>
      </c>
      <c r="I205" s="8">
        <f t="shared" si="20"/>
        <v>310861.07367277925</v>
      </c>
    </row>
    <row r="206" spans="5:9" x14ac:dyDescent="0.25">
      <c r="E206">
        <f t="shared" si="16"/>
        <v>201</v>
      </c>
      <c r="F206" s="8">
        <f t="shared" si="17"/>
        <v>1813.3562630912133</v>
      </c>
      <c r="G206" s="8">
        <f t="shared" si="18"/>
        <v>1180.5049652151108</v>
      </c>
      <c r="H206" s="8">
        <f t="shared" si="19"/>
        <v>2993.8612283063239</v>
      </c>
      <c r="I206" s="8">
        <f t="shared" si="20"/>
        <v>309680.56870756415</v>
      </c>
    </row>
    <row r="207" spans="5:9" x14ac:dyDescent="0.25">
      <c r="E207">
        <f t="shared" si="16"/>
        <v>202</v>
      </c>
      <c r="F207" s="8">
        <f t="shared" si="17"/>
        <v>1806.4699841274589</v>
      </c>
      <c r="G207" s="8">
        <f t="shared" si="18"/>
        <v>1187.3912441788655</v>
      </c>
      <c r="H207" s="8">
        <f t="shared" si="19"/>
        <v>2993.8612283063244</v>
      </c>
      <c r="I207" s="8">
        <f t="shared" si="20"/>
        <v>308493.17746338528</v>
      </c>
    </row>
    <row r="208" spans="5:9" x14ac:dyDescent="0.25">
      <c r="E208">
        <f t="shared" si="16"/>
        <v>203</v>
      </c>
      <c r="F208" s="8">
        <f t="shared" si="17"/>
        <v>1799.5435352030822</v>
      </c>
      <c r="G208" s="8">
        <f t="shared" si="18"/>
        <v>1194.3176931032422</v>
      </c>
      <c r="H208" s="8">
        <f t="shared" si="19"/>
        <v>2993.8612283063244</v>
      </c>
      <c r="I208" s="8">
        <f t="shared" si="20"/>
        <v>307298.85977028206</v>
      </c>
    </row>
    <row r="209" spans="5:9" x14ac:dyDescent="0.25">
      <c r="E209">
        <f t="shared" si="16"/>
        <v>204</v>
      </c>
      <c r="F209" s="8">
        <f t="shared" si="17"/>
        <v>1792.5766819933131</v>
      </c>
      <c r="G209" s="8">
        <f t="shared" si="18"/>
        <v>1201.2845463130111</v>
      </c>
      <c r="H209" s="8">
        <f t="shared" si="19"/>
        <v>2993.8612283063239</v>
      </c>
      <c r="I209" s="8">
        <f t="shared" si="20"/>
        <v>306097.57522396906</v>
      </c>
    </row>
    <row r="210" spans="5:9" x14ac:dyDescent="0.25">
      <c r="E210">
        <f t="shared" si="16"/>
        <v>205</v>
      </c>
      <c r="F210" s="8">
        <f t="shared" si="17"/>
        <v>1785.5691888064873</v>
      </c>
      <c r="G210" s="8">
        <f t="shared" si="18"/>
        <v>1208.2920394998371</v>
      </c>
      <c r="H210" s="8">
        <f t="shared" si="19"/>
        <v>2993.8612283063244</v>
      </c>
      <c r="I210" s="8">
        <f t="shared" si="20"/>
        <v>304889.28318446921</v>
      </c>
    </row>
    <row r="211" spans="5:9" x14ac:dyDescent="0.25">
      <c r="E211">
        <f t="shared" si="16"/>
        <v>206</v>
      </c>
      <c r="F211" s="8">
        <f t="shared" si="17"/>
        <v>1778.5208185760719</v>
      </c>
      <c r="G211" s="8">
        <f t="shared" si="18"/>
        <v>1215.3404097302528</v>
      </c>
      <c r="H211" s="8">
        <f t="shared" si="19"/>
        <v>2993.8612283063248</v>
      </c>
      <c r="I211" s="8">
        <f t="shared" si="20"/>
        <v>303673.94277473894</v>
      </c>
    </row>
    <row r="212" spans="5:9" x14ac:dyDescent="0.25">
      <c r="E212">
        <f t="shared" si="16"/>
        <v>207</v>
      </c>
      <c r="F212" s="8">
        <f t="shared" si="17"/>
        <v>1771.431332852645</v>
      </c>
      <c r="G212" s="8">
        <f t="shared" si="18"/>
        <v>1222.4298954536794</v>
      </c>
      <c r="H212" s="8">
        <f t="shared" si="19"/>
        <v>2993.8612283063244</v>
      </c>
      <c r="I212" s="8">
        <f t="shared" si="20"/>
        <v>302451.51287928526</v>
      </c>
    </row>
    <row r="213" spans="5:9" x14ac:dyDescent="0.25">
      <c r="E213">
        <f t="shared" si="16"/>
        <v>208</v>
      </c>
      <c r="F213" s="8">
        <f t="shared" si="17"/>
        <v>1764.3004917958315</v>
      </c>
      <c r="G213" s="8">
        <f t="shared" si="18"/>
        <v>1229.5607365104922</v>
      </c>
      <c r="H213" s="8">
        <f t="shared" si="19"/>
        <v>2993.8612283063239</v>
      </c>
      <c r="I213" s="8">
        <f t="shared" si="20"/>
        <v>301221.95214277477</v>
      </c>
    </row>
    <row r="214" spans="5:9" x14ac:dyDescent="0.25">
      <c r="E214">
        <f t="shared" si="16"/>
        <v>209</v>
      </c>
      <c r="F214" s="8">
        <f t="shared" si="17"/>
        <v>1757.1280541661872</v>
      </c>
      <c r="G214" s="8">
        <f t="shared" si="18"/>
        <v>1236.733174140137</v>
      </c>
      <c r="H214" s="8">
        <f t="shared" si="19"/>
        <v>2993.8612283063239</v>
      </c>
      <c r="I214" s="8">
        <f t="shared" si="20"/>
        <v>299985.21896863461</v>
      </c>
    </row>
    <row r="215" spans="5:9" x14ac:dyDescent="0.25">
      <c r="E215">
        <f t="shared" si="16"/>
        <v>210</v>
      </c>
      <c r="F215" s="8">
        <f t="shared" si="17"/>
        <v>1749.9137773170366</v>
      </c>
      <c r="G215" s="8">
        <f t="shared" si="18"/>
        <v>1243.9474509892877</v>
      </c>
      <c r="H215" s="8">
        <f t="shared" si="19"/>
        <v>2993.8612283063244</v>
      </c>
      <c r="I215" s="8">
        <f t="shared" si="20"/>
        <v>298741.27151764533</v>
      </c>
    </row>
    <row r="216" spans="5:9" x14ac:dyDescent="0.25">
      <c r="E216">
        <f t="shared" si="16"/>
        <v>211</v>
      </c>
      <c r="F216" s="8">
        <f t="shared" si="17"/>
        <v>1742.6574171862662</v>
      </c>
      <c r="G216" s="8">
        <f t="shared" si="18"/>
        <v>1251.2038111200584</v>
      </c>
      <c r="H216" s="8">
        <f t="shared" si="19"/>
        <v>2993.8612283063248</v>
      </c>
      <c r="I216" s="8">
        <f t="shared" si="20"/>
        <v>297490.06770652527</v>
      </c>
    </row>
    <row r="217" spans="5:9" x14ac:dyDescent="0.25">
      <c r="E217">
        <f t="shared" si="16"/>
        <v>212</v>
      </c>
      <c r="F217" s="8">
        <f t="shared" si="17"/>
        <v>1735.3587282880655</v>
      </c>
      <c r="G217" s="8">
        <f t="shared" si="18"/>
        <v>1258.5025000182588</v>
      </c>
      <c r="H217" s="8">
        <f t="shared" si="19"/>
        <v>2993.8612283063244</v>
      </c>
      <c r="I217" s="8">
        <f t="shared" si="20"/>
        <v>296231.56520650699</v>
      </c>
    </row>
    <row r="218" spans="5:9" x14ac:dyDescent="0.25">
      <c r="E218">
        <f t="shared" si="16"/>
        <v>213</v>
      </c>
      <c r="F218" s="8">
        <f t="shared" si="17"/>
        <v>1728.0174637046255</v>
      </c>
      <c r="G218" s="8">
        <f t="shared" si="18"/>
        <v>1265.8437646016987</v>
      </c>
      <c r="H218" s="8">
        <f t="shared" si="19"/>
        <v>2993.8612283063239</v>
      </c>
      <c r="I218" s="8">
        <f t="shared" si="20"/>
        <v>294965.72144190531</v>
      </c>
    </row>
    <row r="219" spans="5:9" x14ac:dyDescent="0.25">
      <c r="E219">
        <f t="shared" si="16"/>
        <v>214</v>
      </c>
      <c r="F219" s="8">
        <f t="shared" si="17"/>
        <v>1720.6333750777828</v>
      </c>
      <c r="G219" s="8">
        <f t="shared" si="18"/>
        <v>1273.2278532285422</v>
      </c>
      <c r="H219" s="8">
        <f t="shared" si="19"/>
        <v>2993.8612283063248</v>
      </c>
      <c r="I219" s="8">
        <f t="shared" si="20"/>
        <v>293692.49358867673</v>
      </c>
    </row>
    <row r="220" spans="5:9" x14ac:dyDescent="0.25">
      <c r="E220">
        <f t="shared" si="16"/>
        <v>215</v>
      </c>
      <c r="F220" s="8">
        <f t="shared" si="17"/>
        <v>1713.2062126006158</v>
      </c>
      <c r="G220" s="8">
        <f t="shared" si="18"/>
        <v>1280.6550157057086</v>
      </c>
      <c r="H220" s="8">
        <f t="shared" si="19"/>
        <v>2993.8612283063244</v>
      </c>
      <c r="I220" s="8">
        <f t="shared" si="20"/>
        <v>292411.838572971</v>
      </c>
    </row>
    <row r="221" spans="5:9" x14ac:dyDescent="0.25">
      <c r="E221">
        <f t="shared" si="16"/>
        <v>216</v>
      </c>
      <c r="F221" s="8">
        <f t="shared" si="17"/>
        <v>1705.7357250089992</v>
      </c>
      <c r="G221" s="8">
        <f t="shared" si="18"/>
        <v>1288.1255032973252</v>
      </c>
      <c r="H221" s="8">
        <f t="shared" si="19"/>
        <v>2993.8612283063244</v>
      </c>
      <c r="I221" s="8">
        <f t="shared" si="20"/>
        <v>291123.71306967369</v>
      </c>
    </row>
    <row r="222" spans="5:9" x14ac:dyDescent="0.25">
      <c r="E222">
        <f t="shared" si="16"/>
        <v>217</v>
      </c>
      <c r="F222" s="8">
        <f t="shared" si="17"/>
        <v>1698.2216595730979</v>
      </c>
      <c r="G222" s="8">
        <f t="shared" si="18"/>
        <v>1295.639568733226</v>
      </c>
      <c r="H222" s="8">
        <f t="shared" si="19"/>
        <v>2993.8612283063239</v>
      </c>
      <c r="I222" s="8">
        <f t="shared" si="20"/>
        <v>289828.07350094046</v>
      </c>
    </row>
    <row r="223" spans="5:9" x14ac:dyDescent="0.25">
      <c r="E223">
        <f t="shared" si="16"/>
        <v>218</v>
      </c>
      <c r="F223" s="8">
        <f t="shared" si="17"/>
        <v>1690.6637620888207</v>
      </c>
      <c r="G223" s="8">
        <f t="shared" si="18"/>
        <v>1303.1974662175035</v>
      </c>
      <c r="H223" s="8">
        <f t="shared" si="19"/>
        <v>2993.8612283063239</v>
      </c>
      <c r="I223" s="8">
        <f t="shared" si="20"/>
        <v>288524.87603472295</v>
      </c>
    </row>
    <row r="224" spans="5:9" x14ac:dyDescent="0.25">
      <c r="E224">
        <f t="shared" si="16"/>
        <v>219</v>
      </c>
      <c r="F224" s="8">
        <f t="shared" si="17"/>
        <v>1683.0617768692193</v>
      </c>
      <c r="G224" s="8">
        <f t="shared" si="18"/>
        <v>1310.7994514371053</v>
      </c>
      <c r="H224" s="8">
        <f t="shared" si="19"/>
        <v>2993.8612283063248</v>
      </c>
      <c r="I224" s="8">
        <f t="shared" si="20"/>
        <v>287214.07658328587</v>
      </c>
    </row>
    <row r="225" spans="5:9" x14ac:dyDescent="0.25">
      <c r="E225">
        <f t="shared" si="16"/>
        <v>220</v>
      </c>
      <c r="F225" s="8">
        <f t="shared" si="17"/>
        <v>1675.415446735836</v>
      </c>
      <c r="G225" s="8">
        <f t="shared" si="18"/>
        <v>1318.4457815704886</v>
      </c>
      <c r="H225" s="8">
        <f t="shared" si="19"/>
        <v>2993.8612283063248</v>
      </c>
      <c r="I225" s="8">
        <f t="shared" si="20"/>
        <v>285895.63080171536</v>
      </c>
    </row>
    <row r="226" spans="5:9" x14ac:dyDescent="0.25">
      <c r="E226">
        <f t="shared" si="16"/>
        <v>221</v>
      </c>
      <c r="F226" s="8">
        <f t="shared" si="17"/>
        <v>1667.724513010008</v>
      </c>
      <c r="G226" s="8">
        <f t="shared" si="18"/>
        <v>1326.1367152963164</v>
      </c>
      <c r="H226" s="8">
        <f t="shared" si="19"/>
        <v>2993.8612283063244</v>
      </c>
      <c r="I226" s="8">
        <f t="shared" si="20"/>
        <v>284569.49408641906</v>
      </c>
    </row>
    <row r="227" spans="5:9" x14ac:dyDescent="0.25">
      <c r="E227">
        <f t="shared" si="16"/>
        <v>222</v>
      </c>
      <c r="F227" s="8">
        <f t="shared" si="17"/>
        <v>1659.9887155041126</v>
      </c>
      <c r="G227" s="8">
        <f t="shared" si="18"/>
        <v>1333.8725128022115</v>
      </c>
      <c r="H227" s="8">
        <f t="shared" si="19"/>
        <v>2993.8612283063239</v>
      </c>
      <c r="I227" s="8">
        <f t="shared" si="20"/>
        <v>283235.62157361687</v>
      </c>
    </row>
    <row r="228" spans="5:9" x14ac:dyDescent="0.25">
      <c r="E228">
        <f t="shared" si="16"/>
        <v>223</v>
      </c>
      <c r="F228" s="8">
        <f t="shared" si="17"/>
        <v>1652.2077925127664</v>
      </c>
      <c r="G228" s="8">
        <f t="shared" si="18"/>
        <v>1341.6534357935579</v>
      </c>
      <c r="H228" s="8">
        <f t="shared" si="19"/>
        <v>2993.8612283063244</v>
      </c>
      <c r="I228" s="8">
        <f t="shared" si="20"/>
        <v>281893.96813782334</v>
      </c>
    </row>
    <row r="229" spans="5:9" x14ac:dyDescent="0.25">
      <c r="E229">
        <f t="shared" si="16"/>
        <v>224</v>
      </c>
      <c r="F229" s="8">
        <f t="shared" si="17"/>
        <v>1644.3814808039708</v>
      </c>
      <c r="G229" s="8">
        <f t="shared" si="18"/>
        <v>1349.4797475023536</v>
      </c>
      <c r="H229" s="8">
        <f t="shared" si="19"/>
        <v>2993.8612283063244</v>
      </c>
      <c r="I229" s="8">
        <f t="shared" si="20"/>
        <v>280544.48839032097</v>
      </c>
    </row>
    <row r="230" spans="5:9" x14ac:dyDescent="0.25">
      <c r="E230">
        <f t="shared" si="16"/>
        <v>225</v>
      </c>
      <c r="F230" s="8">
        <f t="shared" si="17"/>
        <v>1636.5095156102075</v>
      </c>
      <c r="G230" s="8">
        <f t="shared" si="18"/>
        <v>1357.3517126961171</v>
      </c>
      <c r="H230" s="8">
        <f t="shared" si="19"/>
        <v>2993.8612283063248</v>
      </c>
      <c r="I230" s="8">
        <f t="shared" si="20"/>
        <v>279187.13667762483</v>
      </c>
    </row>
    <row r="231" spans="5:9" x14ac:dyDescent="0.25">
      <c r="E231">
        <f t="shared" si="16"/>
        <v>226</v>
      </c>
      <c r="F231" s="8">
        <f t="shared" si="17"/>
        <v>1628.5916306194799</v>
      </c>
      <c r="G231" s="8">
        <f t="shared" si="18"/>
        <v>1365.2695976868445</v>
      </c>
      <c r="H231" s="8">
        <f t="shared" si="19"/>
        <v>2993.8612283063244</v>
      </c>
      <c r="I231" s="8">
        <f t="shared" si="20"/>
        <v>277821.86707993801</v>
      </c>
    </row>
    <row r="232" spans="5:9" x14ac:dyDescent="0.25">
      <c r="E232">
        <f t="shared" si="16"/>
        <v>227</v>
      </c>
      <c r="F232" s="8">
        <f t="shared" si="17"/>
        <v>1620.6275579663065</v>
      </c>
      <c r="G232" s="8">
        <f t="shared" si="18"/>
        <v>1373.2336703400179</v>
      </c>
      <c r="H232" s="8">
        <f t="shared" si="19"/>
        <v>2993.8612283063244</v>
      </c>
      <c r="I232" s="8">
        <f t="shared" si="20"/>
        <v>276448.63340959797</v>
      </c>
    </row>
    <row r="233" spans="5:9" x14ac:dyDescent="0.25">
      <c r="E233">
        <f t="shared" si="16"/>
        <v>228</v>
      </c>
      <c r="F233" s="8">
        <f t="shared" si="17"/>
        <v>1612.6170282226562</v>
      </c>
      <c r="G233" s="8">
        <f t="shared" si="18"/>
        <v>1381.2442000836679</v>
      </c>
      <c r="H233" s="8">
        <f t="shared" si="19"/>
        <v>2993.8612283063239</v>
      </c>
      <c r="I233" s="8">
        <f t="shared" si="20"/>
        <v>275067.38920951431</v>
      </c>
    </row>
    <row r="234" spans="5:9" x14ac:dyDescent="0.25">
      <c r="E234">
        <f t="shared" si="16"/>
        <v>229</v>
      </c>
      <c r="F234" s="8">
        <f t="shared" si="17"/>
        <v>1604.559770388835</v>
      </c>
      <c r="G234" s="8">
        <f t="shared" si="18"/>
        <v>1389.3014579174894</v>
      </c>
      <c r="H234" s="8">
        <f t="shared" si="19"/>
        <v>2993.8612283063244</v>
      </c>
      <c r="I234" s="8">
        <f t="shared" si="20"/>
        <v>273678.08775159682</v>
      </c>
    </row>
    <row r="235" spans="5:9" x14ac:dyDescent="0.25">
      <c r="E235">
        <f t="shared" si="16"/>
        <v>230</v>
      </c>
      <c r="F235" s="8">
        <f t="shared" si="17"/>
        <v>1596.4555118843161</v>
      </c>
      <c r="G235" s="8">
        <f t="shared" si="18"/>
        <v>1397.405716422008</v>
      </c>
      <c r="H235" s="8">
        <f t="shared" si="19"/>
        <v>2993.8612283063239</v>
      </c>
      <c r="I235" s="8">
        <f t="shared" si="20"/>
        <v>272280.6820351748</v>
      </c>
    </row>
    <row r="236" spans="5:9" x14ac:dyDescent="0.25">
      <c r="E236">
        <f t="shared" si="16"/>
        <v>231</v>
      </c>
      <c r="F236" s="8">
        <f t="shared" si="17"/>
        <v>1588.3039785385211</v>
      </c>
      <c r="G236" s="8">
        <f t="shared" si="18"/>
        <v>1405.5572497678031</v>
      </c>
      <c r="H236" s="8">
        <f t="shared" si="19"/>
        <v>2993.8612283063239</v>
      </c>
      <c r="I236" s="8">
        <f t="shared" si="20"/>
        <v>270875.12478540698</v>
      </c>
    </row>
    <row r="237" spans="5:9" x14ac:dyDescent="0.25">
      <c r="E237">
        <f t="shared" si="16"/>
        <v>232</v>
      </c>
      <c r="F237" s="8">
        <f t="shared" si="17"/>
        <v>1580.1048945815426</v>
      </c>
      <c r="G237" s="8">
        <f t="shared" si="18"/>
        <v>1413.7563337247821</v>
      </c>
      <c r="H237" s="8">
        <f t="shared" si="19"/>
        <v>2993.8612283063248</v>
      </c>
      <c r="I237" s="8">
        <f t="shared" si="20"/>
        <v>269461.36845168221</v>
      </c>
    </row>
    <row r="238" spans="5:9" x14ac:dyDescent="0.25">
      <c r="E238">
        <f t="shared" si="16"/>
        <v>233</v>
      </c>
      <c r="F238" s="8">
        <f t="shared" si="17"/>
        <v>1571.8579826348146</v>
      </c>
      <c r="G238" s="8">
        <f t="shared" si="18"/>
        <v>1422.0032456715098</v>
      </c>
      <c r="H238" s="8">
        <f t="shared" si="19"/>
        <v>2993.8612283063244</v>
      </c>
      <c r="I238" s="8">
        <f t="shared" si="20"/>
        <v>268039.3652060107</v>
      </c>
    </row>
    <row r="239" spans="5:9" x14ac:dyDescent="0.25">
      <c r="E239">
        <f t="shared" si="16"/>
        <v>234</v>
      </c>
      <c r="F239" s="8">
        <f t="shared" si="17"/>
        <v>1563.5629637017305</v>
      </c>
      <c r="G239" s="8">
        <f t="shared" si="18"/>
        <v>1430.2982646045934</v>
      </c>
      <c r="H239" s="8">
        <f t="shared" si="19"/>
        <v>2993.8612283063239</v>
      </c>
      <c r="I239" s="8">
        <f t="shared" si="20"/>
        <v>266609.06694140611</v>
      </c>
    </row>
    <row r="240" spans="5:9" x14ac:dyDescent="0.25">
      <c r="E240">
        <f t="shared" si="16"/>
        <v>235</v>
      </c>
      <c r="F240" s="8">
        <f t="shared" si="17"/>
        <v>1555.2195571582038</v>
      </c>
      <c r="G240" s="8">
        <f t="shared" si="18"/>
        <v>1438.6416711481204</v>
      </c>
      <c r="H240" s="8">
        <f t="shared" si="19"/>
        <v>2993.8612283063239</v>
      </c>
      <c r="I240" s="8">
        <f t="shared" si="20"/>
        <v>265170.42527025798</v>
      </c>
    </row>
    <row r="241" spans="5:9" x14ac:dyDescent="0.25">
      <c r="E241">
        <f t="shared" si="16"/>
        <v>236</v>
      </c>
      <c r="F241" s="8">
        <f t="shared" si="17"/>
        <v>1546.8274807431733</v>
      </c>
      <c r="G241" s="8">
        <f t="shared" si="18"/>
        <v>1447.0337475631511</v>
      </c>
      <c r="H241" s="8">
        <f t="shared" si="19"/>
        <v>2993.8612283063244</v>
      </c>
      <c r="I241" s="8">
        <f t="shared" si="20"/>
        <v>263723.39152269484</v>
      </c>
    </row>
    <row r="242" spans="5:9" x14ac:dyDescent="0.25">
      <c r="E242">
        <f t="shared" si="16"/>
        <v>237</v>
      </c>
      <c r="F242" s="8">
        <f t="shared" si="17"/>
        <v>1538.3864505490546</v>
      </c>
      <c r="G242" s="8">
        <f t="shared" si="18"/>
        <v>1455.4747777572697</v>
      </c>
      <c r="H242" s="8">
        <f t="shared" si="19"/>
        <v>2993.8612283063244</v>
      </c>
      <c r="I242" s="8">
        <f t="shared" si="20"/>
        <v>262267.9167449376</v>
      </c>
    </row>
    <row r="243" spans="5:9" x14ac:dyDescent="0.25">
      <c r="E243">
        <f t="shared" si="16"/>
        <v>238</v>
      </c>
      <c r="F243" s="8">
        <f t="shared" si="17"/>
        <v>1529.8961810121375</v>
      </c>
      <c r="G243" s="8">
        <f t="shared" si="18"/>
        <v>1463.9650472941869</v>
      </c>
      <c r="H243" s="8">
        <f t="shared" si="19"/>
        <v>2993.8612283063244</v>
      </c>
      <c r="I243" s="8">
        <f t="shared" si="20"/>
        <v>260803.95169764341</v>
      </c>
    </row>
    <row r="244" spans="5:9" x14ac:dyDescent="0.25">
      <c r="E244">
        <f t="shared" si="16"/>
        <v>239</v>
      </c>
      <c r="F244" s="8">
        <f t="shared" si="17"/>
        <v>1521.3563849029213</v>
      </c>
      <c r="G244" s="8">
        <f t="shared" si="18"/>
        <v>1472.5048434034031</v>
      </c>
      <c r="H244" s="8">
        <f t="shared" si="19"/>
        <v>2993.8612283063244</v>
      </c>
      <c r="I244" s="8">
        <f t="shared" si="20"/>
        <v>259331.44685424</v>
      </c>
    </row>
    <row r="245" spans="5:9" x14ac:dyDescent="0.25">
      <c r="E245">
        <f t="shared" si="16"/>
        <v>240</v>
      </c>
      <c r="F245" s="8">
        <f t="shared" si="17"/>
        <v>1512.7667733164012</v>
      </c>
      <c r="G245" s="8">
        <f t="shared" si="18"/>
        <v>1481.0944549899232</v>
      </c>
      <c r="H245" s="8">
        <f t="shared" si="19"/>
        <v>2993.8612283063244</v>
      </c>
      <c r="I245" s="8">
        <f t="shared" si="20"/>
        <v>257850.35239925008</v>
      </c>
    </row>
    <row r="246" spans="5:9" x14ac:dyDescent="0.25">
      <c r="E246">
        <f t="shared" si="16"/>
        <v>241</v>
      </c>
      <c r="F246" s="8">
        <f t="shared" si="17"/>
        <v>1504.1270556622935</v>
      </c>
      <c r="G246" s="8">
        <f t="shared" si="18"/>
        <v>1489.7341726440309</v>
      </c>
      <c r="H246" s="8">
        <f t="shared" si="19"/>
        <v>2993.8612283063244</v>
      </c>
      <c r="I246" s="8">
        <f t="shared" si="20"/>
        <v>256360.61822660605</v>
      </c>
    </row>
    <row r="247" spans="5:9" x14ac:dyDescent="0.25">
      <c r="E247">
        <f t="shared" si="16"/>
        <v>242</v>
      </c>
      <c r="F247" s="8">
        <f t="shared" si="17"/>
        <v>1495.4369396552033</v>
      </c>
      <c r="G247" s="8">
        <f t="shared" si="18"/>
        <v>1498.4242886511211</v>
      </c>
      <c r="H247" s="8">
        <f t="shared" si="19"/>
        <v>2993.8612283063244</v>
      </c>
      <c r="I247" s="8">
        <f t="shared" si="20"/>
        <v>254862.19393795493</v>
      </c>
    </row>
    <row r="248" spans="5:9" x14ac:dyDescent="0.25">
      <c r="E248">
        <f t="shared" si="16"/>
        <v>243</v>
      </c>
      <c r="F248" s="8">
        <f t="shared" si="17"/>
        <v>1486.6961313047386</v>
      </c>
      <c r="G248" s="8">
        <f t="shared" si="18"/>
        <v>1507.1650970015858</v>
      </c>
      <c r="H248" s="8">
        <f t="shared" si="19"/>
        <v>2993.8612283063244</v>
      </c>
      <c r="I248" s="8">
        <f t="shared" si="20"/>
        <v>253355.02884095334</v>
      </c>
    </row>
    <row r="249" spans="5:9" x14ac:dyDescent="0.25">
      <c r="E249">
        <f t="shared" si="16"/>
        <v>244</v>
      </c>
      <c r="F249" s="8">
        <f t="shared" si="17"/>
        <v>1477.9043349055628</v>
      </c>
      <c r="G249" s="8">
        <f t="shared" si="18"/>
        <v>1515.9568934007616</v>
      </c>
      <c r="H249" s="8">
        <f t="shared" si="19"/>
        <v>2993.8612283063244</v>
      </c>
      <c r="I249" s="8">
        <f t="shared" si="20"/>
        <v>251839.07194755258</v>
      </c>
    </row>
    <row r="250" spans="5:9" x14ac:dyDescent="0.25">
      <c r="E250">
        <f t="shared" si="16"/>
        <v>245</v>
      </c>
      <c r="F250" s="8">
        <f t="shared" si="17"/>
        <v>1469.0612530273913</v>
      </c>
      <c r="G250" s="8">
        <f t="shared" si="18"/>
        <v>1524.7999752789331</v>
      </c>
      <c r="H250" s="8">
        <f t="shared" si="19"/>
        <v>2993.8612283063244</v>
      </c>
      <c r="I250" s="8">
        <f t="shared" si="20"/>
        <v>250314.27197227365</v>
      </c>
    </row>
    <row r="251" spans="5:9" x14ac:dyDescent="0.25">
      <c r="E251">
        <f t="shared" si="16"/>
        <v>246</v>
      </c>
      <c r="F251" s="8">
        <f t="shared" si="17"/>
        <v>1460.1665865049313</v>
      </c>
      <c r="G251" s="8">
        <f t="shared" si="18"/>
        <v>1533.6946418013933</v>
      </c>
      <c r="H251" s="8">
        <f t="shared" si="19"/>
        <v>2993.8612283063248</v>
      </c>
      <c r="I251" s="8">
        <f t="shared" si="20"/>
        <v>248780.57733047227</v>
      </c>
    </row>
    <row r="252" spans="5:9" x14ac:dyDescent="0.25">
      <c r="E252">
        <f t="shared" si="16"/>
        <v>247</v>
      </c>
      <c r="F252" s="8">
        <f t="shared" si="17"/>
        <v>1451.2200344277564</v>
      </c>
      <c r="G252" s="8">
        <f t="shared" si="18"/>
        <v>1542.6411938785679</v>
      </c>
      <c r="H252" s="8">
        <f t="shared" si="19"/>
        <v>2993.8612283063244</v>
      </c>
      <c r="I252" s="8">
        <f t="shared" si="20"/>
        <v>247237.93613659369</v>
      </c>
    </row>
    <row r="253" spans="5:9" x14ac:dyDescent="0.25">
      <c r="E253">
        <f t="shared" si="16"/>
        <v>248</v>
      </c>
      <c r="F253" s="8">
        <f t="shared" si="17"/>
        <v>1442.2212941301316</v>
      </c>
      <c r="G253" s="8">
        <f t="shared" si="18"/>
        <v>1551.639934176193</v>
      </c>
      <c r="H253" s="8">
        <f t="shared" si="19"/>
        <v>2993.8612283063248</v>
      </c>
      <c r="I253" s="8">
        <f t="shared" si="20"/>
        <v>245686.29620241749</v>
      </c>
    </row>
    <row r="254" spans="5:9" x14ac:dyDescent="0.25">
      <c r="E254">
        <f t="shared" si="16"/>
        <v>249</v>
      </c>
      <c r="F254" s="8">
        <f t="shared" si="17"/>
        <v>1433.1700611807703</v>
      </c>
      <c r="G254" s="8">
        <f t="shared" si="18"/>
        <v>1560.6911671255543</v>
      </c>
      <c r="H254" s="8">
        <f t="shared" si="19"/>
        <v>2993.8612283063248</v>
      </c>
      <c r="I254" s="8">
        <f t="shared" si="20"/>
        <v>244125.60503529193</v>
      </c>
    </row>
    <row r="255" spans="5:9" x14ac:dyDescent="0.25">
      <c r="E255">
        <f t="shared" si="16"/>
        <v>250</v>
      </c>
      <c r="F255" s="8">
        <f t="shared" si="17"/>
        <v>1424.0660293725377</v>
      </c>
      <c r="G255" s="8">
        <f t="shared" si="18"/>
        <v>1569.7951989337867</v>
      </c>
      <c r="H255" s="8">
        <f t="shared" si="19"/>
        <v>2993.8612283063244</v>
      </c>
      <c r="I255" s="8">
        <f t="shared" si="20"/>
        <v>242555.80983635815</v>
      </c>
    </row>
    <row r="256" spans="5:9" x14ac:dyDescent="0.25">
      <c r="E256">
        <f t="shared" si="16"/>
        <v>251</v>
      </c>
      <c r="F256" s="8">
        <f t="shared" si="17"/>
        <v>1414.9088907120906</v>
      </c>
      <c r="G256" s="8">
        <f t="shared" si="18"/>
        <v>1578.9523375942335</v>
      </c>
      <c r="H256" s="8">
        <f t="shared" si="19"/>
        <v>2993.8612283063239</v>
      </c>
      <c r="I256" s="8">
        <f t="shared" si="20"/>
        <v>240976.85749876391</v>
      </c>
    </row>
    <row r="257" spans="5:9" x14ac:dyDescent="0.25">
      <c r="E257">
        <f t="shared" si="16"/>
        <v>252</v>
      </c>
      <c r="F257" s="8">
        <f t="shared" si="17"/>
        <v>1405.6983354094577</v>
      </c>
      <c r="G257" s="8">
        <f t="shared" si="18"/>
        <v>1588.1628928968669</v>
      </c>
      <c r="H257" s="8">
        <f t="shared" si="19"/>
        <v>2993.8612283063248</v>
      </c>
      <c r="I257" s="8">
        <f t="shared" si="20"/>
        <v>239388.69460586706</v>
      </c>
    </row>
    <row r="258" spans="5:9" x14ac:dyDescent="0.25">
      <c r="E258">
        <f t="shared" si="16"/>
        <v>253</v>
      </c>
      <c r="F258" s="8">
        <f t="shared" si="17"/>
        <v>1396.4340518675592</v>
      </c>
      <c r="G258" s="8">
        <f t="shared" si="18"/>
        <v>1597.4271764387652</v>
      </c>
      <c r="H258" s="8">
        <f t="shared" si="19"/>
        <v>2993.8612283063244</v>
      </c>
      <c r="I258" s="8">
        <f t="shared" si="20"/>
        <v>237791.26742942829</v>
      </c>
    </row>
    <row r="259" spans="5:9" x14ac:dyDescent="0.25">
      <c r="E259">
        <f t="shared" si="16"/>
        <v>254</v>
      </c>
      <c r="F259" s="8">
        <f t="shared" si="17"/>
        <v>1387.1157266716664</v>
      </c>
      <c r="G259" s="8">
        <f t="shared" si="18"/>
        <v>1606.745501634658</v>
      </c>
      <c r="H259" s="8">
        <f t="shared" si="19"/>
        <v>2993.8612283063244</v>
      </c>
      <c r="I259" s="8">
        <f t="shared" si="20"/>
        <v>236184.52192779363</v>
      </c>
    </row>
    <row r="260" spans="5:9" x14ac:dyDescent="0.25">
      <c r="E260">
        <f t="shared" si="16"/>
        <v>255</v>
      </c>
      <c r="F260" s="8">
        <f t="shared" si="17"/>
        <v>1377.7430445787975</v>
      </c>
      <c r="G260" s="8">
        <f t="shared" si="18"/>
        <v>1616.1181837275269</v>
      </c>
      <c r="H260" s="8">
        <f t="shared" si="19"/>
        <v>2993.8612283063244</v>
      </c>
      <c r="I260" s="8">
        <f t="shared" si="20"/>
        <v>234568.4037440661</v>
      </c>
    </row>
    <row r="261" spans="5:9" x14ac:dyDescent="0.25">
      <c r="E261">
        <f t="shared" si="16"/>
        <v>256</v>
      </c>
      <c r="F261" s="8">
        <f t="shared" si="17"/>
        <v>1368.3156885070534</v>
      </c>
      <c r="G261" s="8">
        <f t="shared" si="18"/>
        <v>1625.5455397992705</v>
      </c>
      <c r="H261" s="8">
        <f t="shared" si="19"/>
        <v>2993.8612283063239</v>
      </c>
      <c r="I261" s="8">
        <f t="shared" si="20"/>
        <v>232942.85820426684</v>
      </c>
    </row>
    <row r="262" spans="5:9" x14ac:dyDescent="0.25">
      <c r="E262">
        <f t="shared" si="16"/>
        <v>257</v>
      </c>
      <c r="F262" s="8">
        <f t="shared" si="17"/>
        <v>1358.8333395248912</v>
      </c>
      <c r="G262" s="8">
        <f t="shared" si="18"/>
        <v>1635.0278887814331</v>
      </c>
      <c r="H262" s="8">
        <f t="shared" si="19"/>
        <v>2993.8612283063244</v>
      </c>
      <c r="I262" s="8">
        <f t="shared" si="20"/>
        <v>231307.83031548542</v>
      </c>
    </row>
    <row r="263" spans="5:9" x14ac:dyDescent="0.25">
      <c r="E263">
        <f t="shared" ref="E263:E326" si="21">IF(E262&lt;loanYears*12,E262+1,"")</f>
        <v>258</v>
      </c>
      <c r="F263" s="8">
        <f t="shared" ref="F263:F326" si="22">IF(ISNUMBER(E263),IPMT(intAnnual/12,E263,loanYears*12,-loanAmt),"")</f>
        <v>1349.2956768403328</v>
      </c>
      <c r="G263" s="8">
        <f t="shared" ref="G263:G326" si="23">IF(ISNUMBER(E263),PPMT(intAnnual/12,E263,loanYears*12,-loanAmt),"")</f>
        <v>1644.5655514659913</v>
      </c>
      <c r="H263" s="8">
        <f t="shared" si="19"/>
        <v>2993.8612283063239</v>
      </c>
      <c r="I263" s="8">
        <f t="shared" si="20"/>
        <v>229663.26476401943</v>
      </c>
    </row>
    <row r="264" spans="5:9" x14ac:dyDescent="0.25">
      <c r="E264">
        <f t="shared" si="21"/>
        <v>259</v>
      </c>
      <c r="F264" s="8">
        <f t="shared" si="22"/>
        <v>1339.7023777901147</v>
      </c>
      <c r="G264" s="8">
        <f t="shared" si="23"/>
        <v>1654.1588505162097</v>
      </c>
      <c r="H264" s="8">
        <f t="shared" ref="H264:H327" si="24">IF(ISNUMBER(E264),F264+G264,"")</f>
        <v>2993.8612283063244</v>
      </c>
      <c r="I264" s="8">
        <f t="shared" ref="I264:I327" si="25">IF(ISNUMBER(E264),I263-G264,"")</f>
        <v>228009.10591350321</v>
      </c>
    </row>
    <row r="265" spans="5:9" x14ac:dyDescent="0.25">
      <c r="E265">
        <f t="shared" si="21"/>
        <v>260</v>
      </c>
      <c r="F265" s="8">
        <f t="shared" si="22"/>
        <v>1330.0531178287702</v>
      </c>
      <c r="G265" s="8">
        <f t="shared" si="23"/>
        <v>1663.8081104775542</v>
      </c>
      <c r="H265" s="8">
        <f t="shared" si="24"/>
        <v>2993.8612283063244</v>
      </c>
      <c r="I265" s="8">
        <f t="shared" si="25"/>
        <v>226345.29780302566</v>
      </c>
    </row>
    <row r="266" spans="5:9" x14ac:dyDescent="0.25">
      <c r="E266">
        <f t="shared" si="21"/>
        <v>261</v>
      </c>
      <c r="F266" s="8">
        <f t="shared" si="22"/>
        <v>1320.3475705176509</v>
      </c>
      <c r="G266" s="8">
        <f t="shared" si="23"/>
        <v>1673.5136577886735</v>
      </c>
      <c r="H266" s="8">
        <f t="shared" si="24"/>
        <v>2993.8612283063244</v>
      </c>
      <c r="I266" s="8">
        <f t="shared" si="25"/>
        <v>224671.78414523698</v>
      </c>
    </row>
    <row r="267" spans="5:9" x14ac:dyDescent="0.25">
      <c r="E267">
        <f t="shared" si="21"/>
        <v>262</v>
      </c>
      <c r="F267" s="8">
        <f t="shared" si="22"/>
        <v>1310.5854075138839</v>
      </c>
      <c r="G267" s="8">
        <f t="shared" si="23"/>
        <v>1683.2758207924408</v>
      </c>
      <c r="H267" s="8">
        <f t="shared" si="24"/>
        <v>2993.8612283063248</v>
      </c>
      <c r="I267" s="8">
        <f t="shared" si="25"/>
        <v>222988.50832444453</v>
      </c>
    </row>
    <row r="268" spans="5:9" x14ac:dyDescent="0.25">
      <c r="E268">
        <f t="shared" si="21"/>
        <v>263</v>
      </c>
      <c r="F268" s="8">
        <f t="shared" si="22"/>
        <v>1300.7662985592613</v>
      </c>
      <c r="G268" s="8">
        <f t="shared" si="23"/>
        <v>1693.0949297470631</v>
      </c>
      <c r="H268" s="8">
        <f t="shared" si="24"/>
        <v>2993.8612283063244</v>
      </c>
      <c r="I268" s="8">
        <f t="shared" si="25"/>
        <v>221295.41339469748</v>
      </c>
    </row>
    <row r="269" spans="5:9" x14ac:dyDescent="0.25">
      <c r="E269">
        <f t="shared" si="21"/>
        <v>264</v>
      </c>
      <c r="F269" s="8">
        <f t="shared" si="22"/>
        <v>1290.8899114690701</v>
      </c>
      <c r="G269" s="8">
        <f t="shared" si="23"/>
        <v>1702.9713168372543</v>
      </c>
      <c r="H269" s="8">
        <f t="shared" si="24"/>
        <v>2993.8612283063244</v>
      </c>
      <c r="I269" s="8">
        <f t="shared" si="25"/>
        <v>219592.44207786024</v>
      </c>
    </row>
    <row r="270" spans="5:9" x14ac:dyDescent="0.25">
      <c r="E270">
        <f t="shared" si="21"/>
        <v>265</v>
      </c>
      <c r="F270" s="8">
        <f t="shared" si="22"/>
        <v>1280.9559121208526</v>
      </c>
      <c r="G270" s="8">
        <f t="shared" si="23"/>
        <v>1712.9053161854715</v>
      </c>
      <c r="H270" s="8">
        <f t="shared" si="24"/>
        <v>2993.8612283063239</v>
      </c>
      <c r="I270" s="8">
        <f t="shared" si="25"/>
        <v>217879.53676167477</v>
      </c>
    </row>
    <row r="271" spans="5:9" x14ac:dyDescent="0.25">
      <c r="E271">
        <f t="shared" si="21"/>
        <v>266</v>
      </c>
      <c r="F271" s="8">
        <f t="shared" si="22"/>
        <v>1270.963964443104</v>
      </c>
      <c r="G271" s="8">
        <f t="shared" si="23"/>
        <v>1722.8972638632204</v>
      </c>
      <c r="H271" s="8">
        <f t="shared" si="24"/>
        <v>2993.8612283063244</v>
      </c>
      <c r="I271" s="8">
        <f t="shared" si="25"/>
        <v>216156.63949781156</v>
      </c>
    </row>
    <row r="272" spans="5:9" x14ac:dyDescent="0.25">
      <c r="E272">
        <f t="shared" si="21"/>
        <v>267</v>
      </c>
      <c r="F272" s="8">
        <f t="shared" si="22"/>
        <v>1260.9137304039018</v>
      </c>
      <c r="G272" s="8">
        <f t="shared" si="23"/>
        <v>1732.9474979024226</v>
      </c>
      <c r="H272" s="8">
        <f t="shared" si="24"/>
        <v>2993.8612283063244</v>
      </c>
      <c r="I272" s="8">
        <f t="shared" si="25"/>
        <v>214423.69199990915</v>
      </c>
    </row>
    <row r="273" spans="5:9" x14ac:dyDescent="0.25">
      <c r="E273">
        <f t="shared" si="21"/>
        <v>268</v>
      </c>
      <c r="F273" s="8">
        <f t="shared" si="22"/>
        <v>1250.8048699994713</v>
      </c>
      <c r="G273" s="8">
        <f t="shared" si="23"/>
        <v>1743.0563583068536</v>
      </c>
      <c r="H273" s="8">
        <f t="shared" si="24"/>
        <v>2993.8612283063248</v>
      </c>
      <c r="I273" s="8">
        <f t="shared" si="25"/>
        <v>212680.6356416023</v>
      </c>
    </row>
    <row r="274" spans="5:9" x14ac:dyDescent="0.25">
      <c r="E274">
        <f t="shared" si="21"/>
        <v>269</v>
      </c>
      <c r="F274" s="8">
        <f t="shared" si="22"/>
        <v>1240.6370412426811</v>
      </c>
      <c r="G274" s="8">
        <f t="shared" si="23"/>
        <v>1753.2241870636433</v>
      </c>
      <c r="H274" s="8">
        <f t="shared" si="24"/>
        <v>2993.8612283063244</v>
      </c>
      <c r="I274" s="8">
        <f t="shared" si="25"/>
        <v>210927.41145453867</v>
      </c>
    </row>
    <row r="275" spans="5:9" x14ac:dyDescent="0.25">
      <c r="E275">
        <f t="shared" si="21"/>
        <v>270</v>
      </c>
      <c r="F275" s="8">
        <f t="shared" si="22"/>
        <v>1230.4099001514767</v>
      </c>
      <c r="G275" s="8">
        <f t="shared" si="23"/>
        <v>1763.4513281548479</v>
      </c>
      <c r="H275" s="8">
        <f t="shared" si="24"/>
        <v>2993.8612283063248</v>
      </c>
      <c r="I275" s="8">
        <f t="shared" si="25"/>
        <v>209163.96012638381</v>
      </c>
    </row>
    <row r="276" spans="5:9" x14ac:dyDescent="0.25">
      <c r="E276">
        <f t="shared" si="21"/>
        <v>271</v>
      </c>
      <c r="F276" s="8">
        <f t="shared" si="22"/>
        <v>1220.1231007372396</v>
      </c>
      <c r="G276" s="8">
        <f t="shared" si="23"/>
        <v>1773.7381275690843</v>
      </c>
      <c r="H276" s="8">
        <f t="shared" si="24"/>
        <v>2993.8612283063239</v>
      </c>
      <c r="I276" s="8">
        <f t="shared" si="25"/>
        <v>207390.22199881473</v>
      </c>
    </row>
    <row r="277" spans="5:9" x14ac:dyDescent="0.25">
      <c r="E277">
        <f t="shared" si="21"/>
        <v>272</v>
      </c>
      <c r="F277" s="8">
        <f t="shared" si="22"/>
        <v>1209.7762949930868</v>
      </c>
      <c r="G277" s="8">
        <f t="shared" si="23"/>
        <v>1784.0849333132373</v>
      </c>
      <c r="H277" s="8">
        <f t="shared" si="24"/>
        <v>2993.8612283063239</v>
      </c>
      <c r="I277" s="8">
        <f t="shared" si="25"/>
        <v>205606.13706550148</v>
      </c>
    </row>
    <row r="278" spans="5:9" x14ac:dyDescent="0.25">
      <c r="E278">
        <f t="shared" si="21"/>
        <v>273</v>
      </c>
      <c r="F278" s="8">
        <f t="shared" si="22"/>
        <v>1199.3691328820933</v>
      </c>
      <c r="G278" s="8">
        <f t="shared" si="23"/>
        <v>1794.4920954242314</v>
      </c>
      <c r="H278" s="8">
        <f t="shared" si="24"/>
        <v>2993.8612283063248</v>
      </c>
      <c r="I278" s="8">
        <f t="shared" si="25"/>
        <v>203811.64497007724</v>
      </c>
    </row>
    <row r="279" spans="5:9" x14ac:dyDescent="0.25">
      <c r="E279">
        <f t="shared" si="21"/>
        <v>274</v>
      </c>
      <c r="F279" s="8">
        <f t="shared" si="22"/>
        <v>1188.9012623254519</v>
      </c>
      <c r="G279" s="8">
        <f t="shared" si="23"/>
        <v>1804.9599659808725</v>
      </c>
      <c r="H279" s="8">
        <f t="shared" si="24"/>
        <v>2993.8612283063244</v>
      </c>
      <c r="I279" s="8">
        <f t="shared" si="25"/>
        <v>202006.68500409636</v>
      </c>
    </row>
    <row r="280" spans="5:9" x14ac:dyDescent="0.25">
      <c r="E280">
        <f t="shared" si="21"/>
        <v>275</v>
      </c>
      <c r="F280" s="8">
        <f t="shared" si="22"/>
        <v>1178.3723291905633</v>
      </c>
      <c r="G280" s="8">
        <f t="shared" si="23"/>
        <v>1815.4888991157611</v>
      </c>
      <c r="H280" s="8">
        <f t="shared" si="24"/>
        <v>2993.8612283063244</v>
      </c>
      <c r="I280" s="8">
        <f t="shared" si="25"/>
        <v>200191.1961049806</v>
      </c>
    </row>
    <row r="281" spans="5:9" x14ac:dyDescent="0.25">
      <c r="E281">
        <f t="shared" si="21"/>
        <v>276</v>
      </c>
      <c r="F281" s="8">
        <f t="shared" si="22"/>
        <v>1167.7819772790547</v>
      </c>
      <c r="G281" s="8">
        <f t="shared" si="23"/>
        <v>1826.0792510272695</v>
      </c>
      <c r="H281" s="8">
        <f t="shared" si="24"/>
        <v>2993.8612283063239</v>
      </c>
      <c r="I281" s="8">
        <f t="shared" si="25"/>
        <v>198365.11685395334</v>
      </c>
    </row>
    <row r="282" spans="5:9" x14ac:dyDescent="0.25">
      <c r="E282">
        <f t="shared" si="21"/>
        <v>277</v>
      </c>
      <c r="F282" s="8">
        <f t="shared" si="22"/>
        <v>1157.1298483147291</v>
      </c>
      <c r="G282" s="8">
        <f t="shared" si="23"/>
        <v>1836.7313799915955</v>
      </c>
      <c r="H282" s="8">
        <f t="shared" si="24"/>
        <v>2993.8612283063248</v>
      </c>
      <c r="I282" s="8">
        <f t="shared" si="25"/>
        <v>196528.38547396174</v>
      </c>
    </row>
    <row r="283" spans="5:9" x14ac:dyDescent="0.25">
      <c r="E283">
        <f t="shared" si="21"/>
        <v>278</v>
      </c>
      <c r="F283" s="8">
        <f t="shared" si="22"/>
        <v>1146.4155819314446</v>
      </c>
      <c r="G283" s="8">
        <f t="shared" si="23"/>
        <v>1847.4456463748797</v>
      </c>
      <c r="H283" s="8">
        <f t="shared" si="24"/>
        <v>2993.8612283063244</v>
      </c>
      <c r="I283" s="8">
        <f t="shared" si="25"/>
        <v>194680.93982758684</v>
      </c>
    </row>
    <row r="284" spans="5:9" x14ac:dyDescent="0.25">
      <c r="E284">
        <f t="shared" si="21"/>
        <v>279</v>
      </c>
      <c r="F284" s="8">
        <f t="shared" si="22"/>
        <v>1135.6388156609246</v>
      </c>
      <c r="G284" s="8">
        <f t="shared" si="23"/>
        <v>1858.2224126453998</v>
      </c>
      <c r="H284" s="8">
        <f t="shared" si="24"/>
        <v>2993.8612283063244</v>
      </c>
      <c r="I284" s="8">
        <f t="shared" si="25"/>
        <v>192822.71741494143</v>
      </c>
    </row>
    <row r="285" spans="5:9" x14ac:dyDescent="0.25">
      <c r="E285">
        <f t="shared" si="21"/>
        <v>280</v>
      </c>
      <c r="F285" s="8">
        <f t="shared" si="22"/>
        <v>1124.799184920493</v>
      </c>
      <c r="G285" s="8">
        <f t="shared" si="23"/>
        <v>1869.0620433858312</v>
      </c>
      <c r="H285" s="8">
        <f t="shared" si="24"/>
        <v>2993.8612283063239</v>
      </c>
      <c r="I285" s="8">
        <f t="shared" si="25"/>
        <v>190953.65537155559</v>
      </c>
    </row>
    <row r="286" spans="5:9" x14ac:dyDescent="0.25">
      <c r="E286">
        <f t="shared" si="21"/>
        <v>281</v>
      </c>
      <c r="F286" s="8">
        <f t="shared" si="22"/>
        <v>1113.8963230007423</v>
      </c>
      <c r="G286" s="8">
        <f t="shared" si="23"/>
        <v>1879.9649053055821</v>
      </c>
      <c r="H286" s="8">
        <f t="shared" si="24"/>
        <v>2993.8612283063244</v>
      </c>
      <c r="I286" s="8">
        <f t="shared" si="25"/>
        <v>189073.69046625</v>
      </c>
    </row>
    <row r="287" spans="5:9" x14ac:dyDescent="0.25">
      <c r="E287">
        <f t="shared" si="21"/>
        <v>282</v>
      </c>
      <c r="F287" s="8">
        <f t="shared" si="22"/>
        <v>1102.9298610531264</v>
      </c>
      <c r="G287" s="8">
        <f t="shared" si="23"/>
        <v>1890.931367253198</v>
      </c>
      <c r="H287" s="8">
        <f t="shared" si="24"/>
        <v>2993.8612283063244</v>
      </c>
      <c r="I287" s="8">
        <f t="shared" si="25"/>
        <v>187182.75909899682</v>
      </c>
    </row>
    <row r="288" spans="5:9" x14ac:dyDescent="0.25">
      <c r="E288">
        <f t="shared" si="21"/>
        <v>283</v>
      </c>
      <c r="F288" s="8">
        <f t="shared" si="22"/>
        <v>1091.8994280774828</v>
      </c>
      <c r="G288" s="8">
        <f t="shared" si="23"/>
        <v>1901.9618002288416</v>
      </c>
      <c r="H288" s="8">
        <f t="shared" si="24"/>
        <v>2993.8612283063244</v>
      </c>
      <c r="I288" s="8">
        <f t="shared" si="25"/>
        <v>185280.79729876798</v>
      </c>
    </row>
    <row r="289" spans="5:9" x14ac:dyDescent="0.25">
      <c r="E289">
        <f t="shared" si="21"/>
        <v>284</v>
      </c>
      <c r="F289" s="8">
        <f t="shared" si="22"/>
        <v>1080.8046509094811</v>
      </c>
      <c r="G289" s="8">
        <f t="shared" si="23"/>
        <v>1913.0565773968433</v>
      </c>
      <c r="H289" s="8">
        <f t="shared" si="24"/>
        <v>2993.8612283063244</v>
      </c>
      <c r="I289" s="8">
        <f t="shared" si="25"/>
        <v>183367.74072137114</v>
      </c>
    </row>
    <row r="290" spans="5:9" x14ac:dyDescent="0.25">
      <c r="E290">
        <f t="shared" si="21"/>
        <v>285</v>
      </c>
      <c r="F290" s="8">
        <f t="shared" si="22"/>
        <v>1069.6451542079997</v>
      </c>
      <c r="G290" s="8">
        <f t="shared" si="23"/>
        <v>1924.2160740983247</v>
      </c>
      <c r="H290" s="8">
        <f t="shared" si="24"/>
        <v>2993.8612283063244</v>
      </c>
      <c r="I290" s="8">
        <f t="shared" si="25"/>
        <v>181443.5246472728</v>
      </c>
    </row>
    <row r="291" spans="5:9" x14ac:dyDescent="0.25">
      <c r="E291">
        <f t="shared" si="21"/>
        <v>286</v>
      </c>
      <c r="F291" s="8">
        <f t="shared" si="22"/>
        <v>1058.420560442426</v>
      </c>
      <c r="G291" s="8">
        <f t="shared" si="23"/>
        <v>1935.4406678638982</v>
      </c>
      <c r="H291" s="8">
        <f t="shared" si="24"/>
        <v>2993.8612283063239</v>
      </c>
      <c r="I291" s="8">
        <f t="shared" si="25"/>
        <v>179508.0839794089</v>
      </c>
    </row>
    <row r="292" spans="5:9" x14ac:dyDescent="0.25">
      <c r="E292">
        <f t="shared" si="21"/>
        <v>287</v>
      </c>
      <c r="F292" s="8">
        <f t="shared" si="22"/>
        <v>1047.1304898798867</v>
      </c>
      <c r="G292" s="8">
        <f t="shared" si="23"/>
        <v>1946.7307384264377</v>
      </c>
      <c r="H292" s="8">
        <f t="shared" si="24"/>
        <v>2993.8612283063244</v>
      </c>
      <c r="I292" s="8">
        <f t="shared" si="25"/>
        <v>177561.35324098245</v>
      </c>
    </row>
    <row r="293" spans="5:9" x14ac:dyDescent="0.25">
      <c r="E293">
        <f t="shared" si="21"/>
        <v>288</v>
      </c>
      <c r="F293" s="8">
        <f t="shared" si="22"/>
        <v>1035.774560572399</v>
      </c>
      <c r="G293" s="8">
        <f t="shared" si="23"/>
        <v>1958.0866677339254</v>
      </c>
      <c r="H293" s="8">
        <f t="shared" si="24"/>
        <v>2993.8612283063244</v>
      </c>
      <c r="I293" s="8">
        <f t="shared" si="25"/>
        <v>175603.26657324852</v>
      </c>
    </row>
    <row r="294" spans="5:9" x14ac:dyDescent="0.25">
      <c r="E294">
        <f t="shared" si="21"/>
        <v>289</v>
      </c>
      <c r="F294" s="8">
        <f t="shared" si="22"/>
        <v>1024.3523883439514</v>
      </c>
      <c r="G294" s="8">
        <f t="shared" si="23"/>
        <v>1969.508839962373</v>
      </c>
      <c r="H294" s="8">
        <f t="shared" si="24"/>
        <v>2993.8612283063244</v>
      </c>
      <c r="I294" s="8">
        <f t="shared" si="25"/>
        <v>173633.75773328615</v>
      </c>
    </row>
    <row r="295" spans="5:9" x14ac:dyDescent="0.25">
      <c r="E295">
        <f t="shared" si="21"/>
        <v>290</v>
      </c>
      <c r="F295" s="8">
        <f t="shared" si="22"/>
        <v>1012.863586777504</v>
      </c>
      <c r="G295" s="8">
        <f t="shared" si="23"/>
        <v>1980.9976415288202</v>
      </c>
      <c r="H295" s="8">
        <f t="shared" si="24"/>
        <v>2993.8612283063239</v>
      </c>
      <c r="I295" s="8">
        <f t="shared" si="25"/>
        <v>171652.76009175734</v>
      </c>
    </row>
    <row r="296" spans="5:9" x14ac:dyDescent="0.25">
      <c r="E296">
        <f t="shared" si="21"/>
        <v>291</v>
      </c>
      <c r="F296" s="8">
        <f t="shared" si="22"/>
        <v>1001.3077672019192</v>
      </c>
      <c r="G296" s="8">
        <f t="shared" si="23"/>
        <v>1992.5534611044052</v>
      </c>
      <c r="H296" s="8">
        <f t="shared" si="24"/>
        <v>2993.8612283063244</v>
      </c>
      <c r="I296" s="8">
        <f t="shared" si="25"/>
        <v>169660.20663065295</v>
      </c>
    </row>
    <row r="297" spans="5:9" x14ac:dyDescent="0.25">
      <c r="E297">
        <f t="shared" si="21"/>
        <v>292</v>
      </c>
      <c r="F297" s="8">
        <f t="shared" si="22"/>
        <v>989.68453867881021</v>
      </c>
      <c r="G297" s="8">
        <f t="shared" si="23"/>
        <v>2004.1766896275142</v>
      </c>
      <c r="H297" s="8">
        <f t="shared" si="24"/>
        <v>2993.8612283063244</v>
      </c>
      <c r="I297" s="8">
        <f t="shared" si="25"/>
        <v>167656.02994102542</v>
      </c>
    </row>
    <row r="298" spans="5:9" x14ac:dyDescent="0.25">
      <c r="E298">
        <f t="shared" si="21"/>
        <v>293</v>
      </c>
      <c r="F298" s="8">
        <f t="shared" si="22"/>
        <v>977.99350798931641</v>
      </c>
      <c r="G298" s="8">
        <f t="shared" si="23"/>
        <v>2015.867720317008</v>
      </c>
      <c r="H298" s="8">
        <f t="shared" si="24"/>
        <v>2993.8612283063244</v>
      </c>
      <c r="I298" s="8">
        <f t="shared" si="25"/>
        <v>165640.16222070841</v>
      </c>
    </row>
    <row r="299" spans="5:9" x14ac:dyDescent="0.25">
      <c r="E299">
        <f t="shared" si="21"/>
        <v>294</v>
      </c>
      <c r="F299" s="8">
        <f t="shared" si="22"/>
        <v>966.23427962080029</v>
      </c>
      <c r="G299" s="8">
        <f t="shared" si="23"/>
        <v>2027.626948685524</v>
      </c>
      <c r="H299" s="8">
        <f t="shared" si="24"/>
        <v>2993.8612283063244</v>
      </c>
      <c r="I299" s="8">
        <f t="shared" si="25"/>
        <v>163612.53527202288</v>
      </c>
    </row>
    <row r="300" spans="5:9" x14ac:dyDescent="0.25">
      <c r="E300">
        <f t="shared" si="21"/>
        <v>295</v>
      </c>
      <c r="F300" s="8">
        <f t="shared" si="22"/>
        <v>954.40645575346821</v>
      </c>
      <c r="G300" s="8">
        <f t="shared" si="23"/>
        <v>2039.4547725528562</v>
      </c>
      <c r="H300" s="8">
        <f t="shared" si="24"/>
        <v>2993.8612283063244</v>
      </c>
      <c r="I300" s="8">
        <f t="shared" si="25"/>
        <v>161573.08049947003</v>
      </c>
    </row>
    <row r="301" spans="5:9" x14ac:dyDescent="0.25">
      <c r="E301">
        <f t="shared" si="21"/>
        <v>296</v>
      </c>
      <c r="F301" s="8">
        <f t="shared" si="22"/>
        <v>942.50963624690974</v>
      </c>
      <c r="G301" s="8">
        <f t="shared" si="23"/>
        <v>2051.3515920594141</v>
      </c>
      <c r="H301" s="8">
        <f t="shared" si="24"/>
        <v>2993.8612283063239</v>
      </c>
      <c r="I301" s="8">
        <f t="shared" si="25"/>
        <v>159521.72890741061</v>
      </c>
    </row>
    <row r="302" spans="5:9" x14ac:dyDescent="0.25">
      <c r="E302">
        <f t="shared" si="21"/>
        <v>297</v>
      </c>
      <c r="F302" s="8">
        <f t="shared" si="22"/>
        <v>930.54341862656327</v>
      </c>
      <c r="G302" s="8">
        <f t="shared" si="23"/>
        <v>2063.317809679761</v>
      </c>
      <c r="H302" s="8">
        <f t="shared" si="24"/>
        <v>2993.8612283063244</v>
      </c>
      <c r="I302" s="8">
        <f t="shared" si="25"/>
        <v>157458.41109773086</v>
      </c>
    </row>
    <row r="303" spans="5:9" x14ac:dyDescent="0.25">
      <c r="E303">
        <f t="shared" si="21"/>
        <v>298</v>
      </c>
      <c r="F303" s="8">
        <f t="shared" si="22"/>
        <v>918.50739807009813</v>
      </c>
      <c r="G303" s="8">
        <f t="shared" si="23"/>
        <v>2075.3538302362263</v>
      </c>
      <c r="H303" s="8">
        <f t="shared" si="24"/>
        <v>2993.8612283063244</v>
      </c>
      <c r="I303" s="8">
        <f t="shared" si="25"/>
        <v>155383.05726749465</v>
      </c>
    </row>
    <row r="304" spans="5:9" x14ac:dyDescent="0.25">
      <c r="E304">
        <f t="shared" si="21"/>
        <v>299</v>
      </c>
      <c r="F304" s="8">
        <f t="shared" si="22"/>
        <v>906.40116739372013</v>
      </c>
      <c r="G304" s="8">
        <f t="shared" si="23"/>
        <v>2087.4600609126046</v>
      </c>
      <c r="H304" s="8">
        <f t="shared" si="24"/>
        <v>2993.8612283063248</v>
      </c>
      <c r="I304" s="8">
        <f t="shared" si="25"/>
        <v>153295.59720658205</v>
      </c>
    </row>
    <row r="305" spans="5:9" x14ac:dyDescent="0.25">
      <c r="E305">
        <f t="shared" si="21"/>
        <v>300</v>
      </c>
      <c r="F305" s="8">
        <f t="shared" si="22"/>
        <v>894.22431703839652</v>
      </c>
      <c r="G305" s="8">
        <f t="shared" si="23"/>
        <v>2099.6369112679276</v>
      </c>
      <c r="H305" s="8">
        <f t="shared" si="24"/>
        <v>2993.8612283063239</v>
      </c>
      <c r="I305" s="8">
        <f t="shared" si="25"/>
        <v>151195.96029531411</v>
      </c>
    </row>
    <row r="306" spans="5:9" x14ac:dyDescent="0.25">
      <c r="E306">
        <f t="shared" si="21"/>
        <v>301</v>
      </c>
      <c r="F306" s="8">
        <f t="shared" si="22"/>
        <v>881.97643505600024</v>
      </c>
      <c r="G306" s="8">
        <f t="shared" si="23"/>
        <v>2111.8847932503236</v>
      </c>
      <c r="H306" s="8">
        <f t="shared" si="24"/>
        <v>2993.8612283063239</v>
      </c>
      <c r="I306" s="8">
        <f t="shared" si="25"/>
        <v>149084.07550206379</v>
      </c>
    </row>
    <row r="307" spans="5:9" x14ac:dyDescent="0.25">
      <c r="E307">
        <f t="shared" si="21"/>
        <v>302</v>
      </c>
      <c r="F307" s="8">
        <f t="shared" si="22"/>
        <v>869.65710709537348</v>
      </c>
      <c r="G307" s="8">
        <f t="shared" si="23"/>
        <v>2124.2041212109507</v>
      </c>
      <c r="H307" s="8">
        <f t="shared" si="24"/>
        <v>2993.8612283063239</v>
      </c>
      <c r="I307" s="8">
        <f t="shared" si="25"/>
        <v>146959.87138085283</v>
      </c>
    </row>
    <row r="308" spans="5:9" x14ac:dyDescent="0.25">
      <c r="E308">
        <f t="shared" si="21"/>
        <v>303</v>
      </c>
      <c r="F308" s="8">
        <f t="shared" si="22"/>
        <v>857.26591638830951</v>
      </c>
      <c r="G308" s="8">
        <f t="shared" si="23"/>
        <v>2136.5953119180149</v>
      </c>
      <c r="H308" s="8">
        <f t="shared" si="24"/>
        <v>2993.8612283063244</v>
      </c>
      <c r="I308" s="8">
        <f t="shared" si="25"/>
        <v>144823.27606893482</v>
      </c>
    </row>
    <row r="309" spans="5:9" x14ac:dyDescent="0.25">
      <c r="E309">
        <f t="shared" si="21"/>
        <v>304</v>
      </c>
      <c r="F309" s="8">
        <f t="shared" si="22"/>
        <v>844.8024437354544</v>
      </c>
      <c r="G309" s="8">
        <f t="shared" si="23"/>
        <v>2149.0587845708696</v>
      </c>
      <c r="H309" s="8">
        <f t="shared" si="24"/>
        <v>2993.8612283063239</v>
      </c>
      <c r="I309" s="8">
        <f t="shared" si="25"/>
        <v>142674.21728436396</v>
      </c>
    </row>
    <row r="310" spans="5:9" x14ac:dyDescent="0.25">
      <c r="E310">
        <f t="shared" si="21"/>
        <v>305</v>
      </c>
      <c r="F310" s="8">
        <f t="shared" si="22"/>
        <v>832.26626749212426</v>
      </c>
      <c r="G310" s="8">
        <f t="shared" si="23"/>
        <v>2161.5949608142</v>
      </c>
      <c r="H310" s="8">
        <f t="shared" si="24"/>
        <v>2993.8612283063244</v>
      </c>
      <c r="I310" s="8">
        <f t="shared" si="25"/>
        <v>140512.62232354976</v>
      </c>
    </row>
    <row r="311" spans="5:9" x14ac:dyDescent="0.25">
      <c r="E311">
        <f t="shared" si="21"/>
        <v>306</v>
      </c>
      <c r="F311" s="8">
        <f t="shared" si="22"/>
        <v>819.65696355404145</v>
      </c>
      <c r="G311" s="8">
        <f t="shared" si="23"/>
        <v>2174.2042647522826</v>
      </c>
      <c r="H311" s="8">
        <f t="shared" si="24"/>
        <v>2993.8612283063239</v>
      </c>
      <c r="I311" s="8">
        <f t="shared" si="25"/>
        <v>138338.41805879748</v>
      </c>
    </row>
    <row r="312" spans="5:9" x14ac:dyDescent="0.25">
      <c r="E312">
        <f t="shared" si="21"/>
        <v>307</v>
      </c>
      <c r="F312" s="8">
        <f t="shared" si="22"/>
        <v>806.97410534298638</v>
      </c>
      <c r="G312" s="8">
        <f t="shared" si="23"/>
        <v>2186.8871229633378</v>
      </c>
      <c r="H312" s="8">
        <f t="shared" si="24"/>
        <v>2993.8612283063239</v>
      </c>
      <c r="I312" s="8">
        <f t="shared" si="25"/>
        <v>136151.53093583413</v>
      </c>
    </row>
    <row r="313" spans="5:9" x14ac:dyDescent="0.25">
      <c r="E313">
        <f t="shared" si="21"/>
        <v>308</v>
      </c>
      <c r="F313" s="8">
        <f t="shared" si="22"/>
        <v>794.21726379236702</v>
      </c>
      <c r="G313" s="8">
        <f t="shared" si="23"/>
        <v>2199.6439645139571</v>
      </c>
      <c r="H313" s="8">
        <f t="shared" si="24"/>
        <v>2993.8612283063239</v>
      </c>
      <c r="I313" s="8">
        <f t="shared" si="25"/>
        <v>133951.88697132017</v>
      </c>
    </row>
    <row r="314" spans="5:9" x14ac:dyDescent="0.25">
      <c r="E314">
        <f t="shared" si="21"/>
        <v>309</v>
      </c>
      <c r="F314" s="8">
        <f t="shared" si="22"/>
        <v>781.38600733270243</v>
      </c>
      <c r="G314" s="8">
        <f t="shared" si="23"/>
        <v>2212.4752209736216</v>
      </c>
      <c r="H314" s="8">
        <f t="shared" si="24"/>
        <v>2993.8612283063239</v>
      </c>
      <c r="I314" s="8">
        <f t="shared" si="25"/>
        <v>131739.41175034654</v>
      </c>
    </row>
    <row r="315" spans="5:9" x14ac:dyDescent="0.25">
      <c r="E315">
        <f t="shared" si="21"/>
        <v>310</v>
      </c>
      <c r="F315" s="8">
        <f t="shared" si="22"/>
        <v>768.47990187702283</v>
      </c>
      <c r="G315" s="8">
        <f t="shared" si="23"/>
        <v>2225.3813264293017</v>
      </c>
      <c r="H315" s="8">
        <f t="shared" si="24"/>
        <v>2993.8612283063244</v>
      </c>
      <c r="I315" s="8">
        <f t="shared" si="25"/>
        <v>129514.03042391724</v>
      </c>
    </row>
    <row r="316" spans="5:9" x14ac:dyDescent="0.25">
      <c r="E316">
        <f t="shared" si="21"/>
        <v>311</v>
      </c>
      <c r="F316" s="8">
        <f t="shared" si="22"/>
        <v>755.49851080618532</v>
      </c>
      <c r="G316" s="8">
        <f t="shared" si="23"/>
        <v>2238.3627175001393</v>
      </c>
      <c r="H316" s="8">
        <f t="shared" si="24"/>
        <v>2993.8612283063248</v>
      </c>
      <c r="I316" s="8">
        <f t="shared" si="25"/>
        <v>127275.66770641709</v>
      </c>
    </row>
    <row r="317" spans="5:9" x14ac:dyDescent="0.25">
      <c r="E317">
        <f t="shared" si="21"/>
        <v>312</v>
      </c>
      <c r="F317" s="8">
        <f t="shared" si="22"/>
        <v>742.44139495410116</v>
      </c>
      <c r="G317" s="8">
        <f t="shared" si="23"/>
        <v>2251.4198333522231</v>
      </c>
      <c r="H317" s="8">
        <f t="shared" si="24"/>
        <v>2993.8612283063244</v>
      </c>
      <c r="I317" s="8">
        <f t="shared" si="25"/>
        <v>125024.24787306487</v>
      </c>
    </row>
    <row r="318" spans="5:9" x14ac:dyDescent="0.25">
      <c r="E318">
        <f t="shared" si="21"/>
        <v>313</v>
      </c>
      <c r="F318" s="8">
        <f t="shared" si="22"/>
        <v>729.30811259287987</v>
      </c>
      <c r="G318" s="8">
        <f t="shared" si="23"/>
        <v>2264.5531157134446</v>
      </c>
      <c r="H318" s="8">
        <f t="shared" si="24"/>
        <v>2993.8612283063244</v>
      </c>
      <c r="I318" s="8">
        <f t="shared" si="25"/>
        <v>122759.69475735143</v>
      </c>
    </row>
    <row r="319" spans="5:9" x14ac:dyDescent="0.25">
      <c r="E319">
        <f t="shared" si="21"/>
        <v>314</v>
      </c>
      <c r="F319" s="8">
        <f t="shared" si="22"/>
        <v>716.09821941788471</v>
      </c>
      <c r="G319" s="8">
        <f t="shared" si="23"/>
        <v>2277.7630088884398</v>
      </c>
      <c r="H319" s="8">
        <f t="shared" si="24"/>
        <v>2993.8612283063244</v>
      </c>
      <c r="I319" s="8">
        <f t="shared" si="25"/>
        <v>120481.93174846299</v>
      </c>
    </row>
    <row r="320" spans="5:9" x14ac:dyDescent="0.25">
      <c r="E320">
        <f t="shared" si="21"/>
        <v>315</v>
      </c>
      <c r="F320" s="8">
        <f t="shared" si="22"/>
        <v>702.81126853270234</v>
      </c>
      <c r="G320" s="8">
        <f t="shared" si="23"/>
        <v>2291.0499597736225</v>
      </c>
      <c r="H320" s="8">
        <f t="shared" si="24"/>
        <v>2993.8612283063248</v>
      </c>
      <c r="I320" s="8">
        <f t="shared" si="25"/>
        <v>118190.88178868937</v>
      </c>
    </row>
    <row r="321" spans="5:9" x14ac:dyDescent="0.25">
      <c r="E321">
        <f t="shared" si="21"/>
        <v>316</v>
      </c>
      <c r="F321" s="8">
        <f t="shared" si="22"/>
        <v>689.44681043402272</v>
      </c>
      <c r="G321" s="8">
        <f t="shared" si="23"/>
        <v>2304.4144178723018</v>
      </c>
      <c r="H321" s="8">
        <f t="shared" si="24"/>
        <v>2993.8612283063244</v>
      </c>
      <c r="I321" s="8">
        <f t="shared" si="25"/>
        <v>115886.46737081706</v>
      </c>
    </row>
    <row r="322" spans="5:9" x14ac:dyDescent="0.25">
      <c r="E322">
        <f t="shared" si="21"/>
        <v>317</v>
      </c>
      <c r="F322" s="8">
        <f t="shared" si="22"/>
        <v>676.00439299643438</v>
      </c>
      <c r="G322" s="8">
        <f t="shared" si="23"/>
        <v>2317.8568353098899</v>
      </c>
      <c r="H322" s="8">
        <f t="shared" si="24"/>
        <v>2993.8612283063244</v>
      </c>
      <c r="I322" s="8">
        <f t="shared" si="25"/>
        <v>113568.61053550716</v>
      </c>
    </row>
    <row r="323" spans="5:9" x14ac:dyDescent="0.25">
      <c r="E323">
        <f t="shared" si="21"/>
        <v>318</v>
      </c>
      <c r="F323" s="8">
        <f t="shared" si="22"/>
        <v>662.4835614571266</v>
      </c>
      <c r="G323" s="8">
        <f t="shared" si="23"/>
        <v>2331.3776668491978</v>
      </c>
      <c r="H323" s="8">
        <f t="shared" si="24"/>
        <v>2993.8612283063244</v>
      </c>
      <c r="I323" s="8">
        <f t="shared" si="25"/>
        <v>111237.23286865797</v>
      </c>
    </row>
    <row r="324" spans="5:9" x14ac:dyDescent="0.25">
      <c r="E324">
        <f t="shared" si="21"/>
        <v>319</v>
      </c>
      <c r="F324" s="8">
        <f t="shared" si="22"/>
        <v>648.88385840050626</v>
      </c>
      <c r="G324" s="8">
        <f t="shared" si="23"/>
        <v>2344.9773699058178</v>
      </c>
      <c r="H324" s="8">
        <f t="shared" si="24"/>
        <v>2993.8612283063239</v>
      </c>
      <c r="I324" s="8">
        <f t="shared" si="25"/>
        <v>108892.25549875216</v>
      </c>
    </row>
    <row r="325" spans="5:9" x14ac:dyDescent="0.25">
      <c r="E325">
        <f t="shared" si="21"/>
        <v>320</v>
      </c>
      <c r="F325" s="8">
        <f t="shared" si="22"/>
        <v>635.20482374272228</v>
      </c>
      <c r="G325" s="8">
        <f t="shared" si="23"/>
        <v>2358.6564045636019</v>
      </c>
      <c r="H325" s="8">
        <f t="shared" si="24"/>
        <v>2993.8612283063239</v>
      </c>
      <c r="I325" s="8">
        <f t="shared" si="25"/>
        <v>106533.59909418855</v>
      </c>
    </row>
    <row r="326" spans="5:9" x14ac:dyDescent="0.25">
      <c r="E326">
        <f t="shared" si="21"/>
        <v>321</v>
      </c>
      <c r="F326" s="8">
        <f t="shared" si="22"/>
        <v>621.44599471610127</v>
      </c>
      <c r="G326" s="8">
        <f t="shared" si="23"/>
        <v>2372.4152335902231</v>
      </c>
      <c r="H326" s="8">
        <f t="shared" si="24"/>
        <v>2993.8612283063244</v>
      </c>
      <c r="I326" s="8">
        <f t="shared" si="25"/>
        <v>104161.18386059834</v>
      </c>
    </row>
    <row r="327" spans="5:9" x14ac:dyDescent="0.25">
      <c r="E327">
        <f t="shared" ref="E327:E365" si="26">IF(E326&lt;loanYears*12,E326+1,"")</f>
        <v>322</v>
      </c>
      <c r="F327" s="8">
        <f t="shared" ref="F327:F365" si="27">IF(ISNUMBER(E327),IPMT(intAnnual/12,E327,loanYears*12,-loanAmt),"")</f>
        <v>607.60690585349164</v>
      </c>
      <c r="G327" s="8">
        <f t="shared" ref="G327:G365" si="28">IF(ISNUMBER(E327),PPMT(intAnnual/12,E327,loanYears*12,-loanAmt),"")</f>
        <v>2386.2543224528326</v>
      </c>
      <c r="H327" s="8">
        <f t="shared" si="24"/>
        <v>2993.8612283063244</v>
      </c>
      <c r="I327" s="8">
        <f t="shared" si="25"/>
        <v>101774.9295381455</v>
      </c>
    </row>
    <row r="328" spans="5:9" x14ac:dyDescent="0.25">
      <c r="E328">
        <f t="shared" si="26"/>
        <v>323</v>
      </c>
      <c r="F328" s="8">
        <f t="shared" si="27"/>
        <v>593.68708897251679</v>
      </c>
      <c r="G328" s="8">
        <f t="shared" si="28"/>
        <v>2400.1741393338075</v>
      </c>
      <c r="H328" s="8">
        <f t="shared" ref="H328:H365" si="29">IF(ISNUMBER(E328),F328+G328,"")</f>
        <v>2993.8612283063244</v>
      </c>
      <c r="I328" s="8">
        <f t="shared" ref="I328:I365" si="30">IF(ISNUMBER(E328),I327-G328,"")</f>
        <v>99374.7553988117</v>
      </c>
    </row>
    <row r="329" spans="5:9" x14ac:dyDescent="0.25">
      <c r="E329">
        <f t="shared" si="26"/>
        <v>324</v>
      </c>
      <c r="F329" s="8">
        <f t="shared" si="27"/>
        <v>579.68607315973634</v>
      </c>
      <c r="G329" s="8">
        <f t="shared" si="28"/>
        <v>2414.1751551465882</v>
      </c>
      <c r="H329" s="8">
        <f t="shared" si="29"/>
        <v>2993.8612283063244</v>
      </c>
      <c r="I329" s="8">
        <f t="shared" si="30"/>
        <v>96960.580243665114</v>
      </c>
    </row>
    <row r="330" spans="5:9" x14ac:dyDescent="0.25">
      <c r="E330">
        <f t="shared" si="26"/>
        <v>325</v>
      </c>
      <c r="F330" s="8">
        <f t="shared" si="27"/>
        <v>565.60338475471463</v>
      </c>
      <c r="G330" s="8">
        <f t="shared" si="28"/>
        <v>2428.2578435516098</v>
      </c>
      <c r="H330" s="8">
        <f t="shared" si="29"/>
        <v>2993.8612283063244</v>
      </c>
      <c r="I330" s="8">
        <f t="shared" si="30"/>
        <v>94532.32240011351</v>
      </c>
    </row>
    <row r="331" spans="5:9" x14ac:dyDescent="0.25">
      <c r="E331">
        <f t="shared" si="26"/>
        <v>326</v>
      </c>
      <c r="F331" s="8">
        <f t="shared" si="27"/>
        <v>551.43854733399678</v>
      </c>
      <c r="G331" s="8">
        <f t="shared" si="28"/>
        <v>2442.4226809723277</v>
      </c>
      <c r="H331" s="8">
        <f t="shared" si="29"/>
        <v>2993.8612283063244</v>
      </c>
      <c r="I331" s="8">
        <f t="shared" si="30"/>
        <v>92089.899719141176</v>
      </c>
    </row>
    <row r="332" spans="5:9" x14ac:dyDescent="0.25">
      <c r="E332">
        <f t="shared" si="26"/>
        <v>327</v>
      </c>
      <c r="F332" s="8">
        <f t="shared" si="27"/>
        <v>537.19108169499157</v>
      </c>
      <c r="G332" s="8">
        <f t="shared" si="28"/>
        <v>2456.6701466113327</v>
      </c>
      <c r="H332" s="8">
        <f t="shared" si="29"/>
        <v>2993.8612283063244</v>
      </c>
      <c r="I332" s="8">
        <f t="shared" si="30"/>
        <v>89633.229572529846</v>
      </c>
    </row>
    <row r="333" spans="5:9" x14ac:dyDescent="0.25">
      <c r="E333">
        <f t="shared" si="26"/>
        <v>328</v>
      </c>
      <c r="F333" s="8">
        <f t="shared" si="27"/>
        <v>522.86050583975873</v>
      </c>
      <c r="G333" s="8">
        <f t="shared" si="28"/>
        <v>2471.0007224665655</v>
      </c>
      <c r="H333" s="8">
        <f t="shared" si="29"/>
        <v>2993.8612283063244</v>
      </c>
      <c r="I333" s="8">
        <f t="shared" si="30"/>
        <v>87162.228850063286</v>
      </c>
    </row>
    <row r="334" spans="5:9" x14ac:dyDescent="0.25">
      <c r="E334">
        <f t="shared" si="26"/>
        <v>329</v>
      </c>
      <c r="F334" s="8">
        <f t="shared" si="27"/>
        <v>508.4463349587038</v>
      </c>
      <c r="G334" s="8">
        <f t="shared" si="28"/>
        <v>2485.4148933476208</v>
      </c>
      <c r="H334" s="8">
        <f t="shared" si="29"/>
        <v>2993.8612283063248</v>
      </c>
      <c r="I334" s="8">
        <f t="shared" si="30"/>
        <v>84676.813956715661</v>
      </c>
    </row>
    <row r="335" spans="5:9" x14ac:dyDescent="0.25">
      <c r="E335">
        <f t="shared" si="26"/>
        <v>330</v>
      </c>
      <c r="F335" s="8">
        <f t="shared" si="27"/>
        <v>493.94808141417599</v>
      </c>
      <c r="G335" s="8">
        <f t="shared" si="28"/>
        <v>2499.9131468921482</v>
      </c>
      <c r="H335" s="8">
        <f t="shared" si="29"/>
        <v>2993.8612283063244</v>
      </c>
      <c r="I335" s="8">
        <f t="shared" si="30"/>
        <v>82176.900809823506</v>
      </c>
    </row>
    <row r="336" spans="5:9" x14ac:dyDescent="0.25">
      <c r="E336">
        <f t="shared" si="26"/>
        <v>331</v>
      </c>
      <c r="F336" s="8">
        <f t="shared" si="27"/>
        <v>479.36525472397182</v>
      </c>
      <c r="G336" s="8">
        <f t="shared" si="28"/>
        <v>2514.4959735823522</v>
      </c>
      <c r="H336" s="8">
        <f t="shared" si="29"/>
        <v>2993.8612283063239</v>
      </c>
      <c r="I336" s="8">
        <f t="shared" si="30"/>
        <v>79662.404836241156</v>
      </c>
    </row>
    <row r="337" spans="5:9" x14ac:dyDescent="0.25">
      <c r="E337">
        <f t="shared" si="26"/>
        <v>332</v>
      </c>
      <c r="F337" s="8">
        <f t="shared" si="27"/>
        <v>464.6973615447414</v>
      </c>
      <c r="G337" s="8">
        <f t="shared" si="28"/>
        <v>2529.163866761583</v>
      </c>
      <c r="H337" s="8">
        <f t="shared" si="29"/>
        <v>2993.8612283063244</v>
      </c>
      <c r="I337" s="8">
        <f t="shared" si="30"/>
        <v>77133.240969479579</v>
      </c>
    </row>
    <row r="338" spans="5:9" x14ac:dyDescent="0.25">
      <c r="E338">
        <f t="shared" si="26"/>
        <v>333</v>
      </c>
      <c r="F338" s="8">
        <f t="shared" si="27"/>
        <v>449.94390565529886</v>
      </c>
      <c r="G338" s="8">
        <f t="shared" si="28"/>
        <v>2543.9173226510256</v>
      </c>
      <c r="H338" s="8">
        <f t="shared" si="29"/>
        <v>2993.8612283063244</v>
      </c>
      <c r="I338" s="8">
        <f t="shared" si="30"/>
        <v>74589.323646828547</v>
      </c>
    </row>
    <row r="339" spans="5:9" x14ac:dyDescent="0.25">
      <c r="E339">
        <f t="shared" si="26"/>
        <v>334</v>
      </c>
      <c r="F339" s="8">
        <f t="shared" si="27"/>
        <v>435.10438793983451</v>
      </c>
      <c r="G339" s="8">
        <f t="shared" si="28"/>
        <v>2558.75684036649</v>
      </c>
      <c r="H339" s="8">
        <f t="shared" si="29"/>
        <v>2993.8612283063244</v>
      </c>
      <c r="I339" s="8">
        <f t="shared" si="30"/>
        <v>72030.566806462055</v>
      </c>
    </row>
    <row r="340" spans="5:9" x14ac:dyDescent="0.25">
      <c r="E340">
        <f t="shared" si="26"/>
        <v>335</v>
      </c>
      <c r="F340" s="8">
        <f t="shared" si="27"/>
        <v>420.17830637103003</v>
      </c>
      <c r="G340" s="8">
        <f t="shared" si="28"/>
        <v>2573.6829219352944</v>
      </c>
      <c r="H340" s="8">
        <f t="shared" si="29"/>
        <v>2993.8612283063244</v>
      </c>
      <c r="I340" s="8">
        <f t="shared" si="30"/>
        <v>69456.88388452676</v>
      </c>
    </row>
    <row r="341" spans="5:9" x14ac:dyDescent="0.25">
      <c r="E341">
        <f t="shared" si="26"/>
        <v>336</v>
      </c>
      <c r="F341" s="8">
        <f t="shared" si="27"/>
        <v>405.16515599307417</v>
      </c>
      <c r="G341" s="8">
        <f t="shared" si="28"/>
        <v>2588.6960723132502</v>
      </c>
      <c r="H341" s="8">
        <f t="shared" si="29"/>
        <v>2993.8612283063244</v>
      </c>
      <c r="I341" s="8">
        <f t="shared" si="30"/>
        <v>66868.187812213509</v>
      </c>
    </row>
    <row r="342" spans="5:9" x14ac:dyDescent="0.25">
      <c r="E342">
        <f t="shared" si="26"/>
        <v>337</v>
      </c>
      <c r="F342" s="8">
        <f t="shared" si="27"/>
        <v>390.06442890458027</v>
      </c>
      <c r="G342" s="8">
        <f t="shared" si="28"/>
        <v>2603.7967994017445</v>
      </c>
      <c r="H342" s="8">
        <f t="shared" si="29"/>
        <v>2993.8612283063248</v>
      </c>
      <c r="I342" s="8">
        <f t="shared" si="30"/>
        <v>64264.391012811764</v>
      </c>
    </row>
    <row r="343" spans="5:9" x14ac:dyDescent="0.25">
      <c r="E343">
        <f t="shared" si="26"/>
        <v>338</v>
      </c>
      <c r="F343" s="8">
        <f t="shared" si="27"/>
        <v>374.8756142414033</v>
      </c>
      <c r="G343" s="8">
        <f t="shared" si="28"/>
        <v>2618.9856140649208</v>
      </c>
      <c r="H343" s="8">
        <f t="shared" si="29"/>
        <v>2993.8612283063239</v>
      </c>
      <c r="I343" s="8">
        <f t="shared" si="30"/>
        <v>61645.405398746843</v>
      </c>
    </row>
    <row r="344" spans="5:9" x14ac:dyDescent="0.25">
      <c r="E344">
        <f t="shared" si="26"/>
        <v>339</v>
      </c>
      <c r="F344" s="8">
        <f t="shared" si="27"/>
        <v>359.59819815935793</v>
      </c>
      <c r="G344" s="8">
        <f t="shared" si="28"/>
        <v>2634.2630301469667</v>
      </c>
      <c r="H344" s="8">
        <f t="shared" si="29"/>
        <v>2993.8612283063248</v>
      </c>
      <c r="I344" s="8">
        <f t="shared" si="30"/>
        <v>59011.142368599874</v>
      </c>
    </row>
    <row r="345" spans="5:9" x14ac:dyDescent="0.25">
      <c r="E345">
        <f t="shared" si="26"/>
        <v>340</v>
      </c>
      <c r="F345" s="8">
        <f t="shared" si="27"/>
        <v>344.23166381683399</v>
      </c>
      <c r="G345" s="8">
        <f t="shared" si="28"/>
        <v>2649.6295644894908</v>
      </c>
      <c r="H345" s="8">
        <f t="shared" si="29"/>
        <v>2993.8612283063248</v>
      </c>
      <c r="I345" s="8">
        <f t="shared" si="30"/>
        <v>56361.512804110382</v>
      </c>
    </row>
    <row r="346" spans="5:9" x14ac:dyDescent="0.25">
      <c r="E346">
        <f t="shared" si="26"/>
        <v>341</v>
      </c>
      <c r="F346" s="8">
        <f t="shared" si="27"/>
        <v>328.77549135731192</v>
      </c>
      <c r="G346" s="8">
        <f t="shared" si="28"/>
        <v>2665.0857369490122</v>
      </c>
      <c r="H346" s="8">
        <f t="shared" si="29"/>
        <v>2993.8612283063239</v>
      </c>
      <c r="I346" s="8">
        <f t="shared" si="30"/>
        <v>53696.42706716137</v>
      </c>
    </row>
    <row r="347" spans="5:9" x14ac:dyDescent="0.25">
      <c r="E347">
        <f t="shared" si="26"/>
        <v>342</v>
      </c>
      <c r="F347" s="8">
        <f t="shared" si="27"/>
        <v>313.22915789177603</v>
      </c>
      <c r="G347" s="8">
        <f t="shared" si="28"/>
        <v>2680.6320704145483</v>
      </c>
      <c r="H347" s="8">
        <f t="shared" si="29"/>
        <v>2993.8612283063244</v>
      </c>
      <c r="I347" s="8">
        <f t="shared" si="30"/>
        <v>51015.794996746823</v>
      </c>
    </row>
    <row r="348" spans="5:9" x14ac:dyDescent="0.25">
      <c r="E348">
        <f t="shared" si="26"/>
        <v>343</v>
      </c>
      <c r="F348" s="8">
        <f t="shared" si="27"/>
        <v>297.59213748102457</v>
      </c>
      <c r="G348" s="8">
        <f t="shared" si="28"/>
        <v>2696.2690908252998</v>
      </c>
      <c r="H348" s="8">
        <f t="shared" si="29"/>
        <v>2993.8612283063244</v>
      </c>
      <c r="I348" s="8">
        <f t="shared" si="30"/>
        <v>48319.525905921524</v>
      </c>
    </row>
    <row r="349" spans="5:9" x14ac:dyDescent="0.25">
      <c r="E349">
        <f t="shared" si="26"/>
        <v>344</v>
      </c>
      <c r="F349" s="8">
        <f t="shared" si="27"/>
        <v>281.86390111787699</v>
      </c>
      <c r="G349" s="8">
        <f t="shared" si="28"/>
        <v>2711.9973271884473</v>
      </c>
      <c r="H349" s="8">
        <f t="shared" si="29"/>
        <v>2993.8612283063244</v>
      </c>
      <c r="I349" s="8">
        <f t="shared" si="30"/>
        <v>45607.528578733079</v>
      </c>
    </row>
    <row r="350" spans="5:9" x14ac:dyDescent="0.25">
      <c r="E350">
        <f t="shared" si="26"/>
        <v>345</v>
      </c>
      <c r="F350" s="8">
        <f t="shared" si="27"/>
        <v>266.04391670927765</v>
      </c>
      <c r="G350" s="8">
        <f t="shared" si="28"/>
        <v>2727.8173115970467</v>
      </c>
      <c r="H350" s="8">
        <f t="shared" si="29"/>
        <v>2993.8612283063244</v>
      </c>
      <c r="I350" s="8">
        <f t="shared" si="30"/>
        <v>42879.71126713603</v>
      </c>
    </row>
    <row r="351" spans="5:9" x14ac:dyDescent="0.25">
      <c r="E351">
        <f t="shared" si="26"/>
        <v>346</v>
      </c>
      <c r="F351" s="8">
        <f t="shared" si="27"/>
        <v>250.13164905829487</v>
      </c>
      <c r="G351" s="8">
        <f t="shared" si="28"/>
        <v>2743.7295792480295</v>
      </c>
      <c r="H351" s="8">
        <f t="shared" si="29"/>
        <v>2993.8612283063244</v>
      </c>
      <c r="I351" s="8">
        <f t="shared" si="30"/>
        <v>40135.981687888001</v>
      </c>
    </row>
    <row r="352" spans="5:9" x14ac:dyDescent="0.25">
      <c r="E352">
        <f t="shared" si="26"/>
        <v>347</v>
      </c>
      <c r="F352" s="8">
        <f t="shared" si="27"/>
        <v>234.12655984601471</v>
      </c>
      <c r="G352" s="8">
        <f t="shared" si="28"/>
        <v>2759.7346684603099</v>
      </c>
      <c r="H352" s="8">
        <f t="shared" si="29"/>
        <v>2993.8612283063244</v>
      </c>
      <c r="I352" s="8">
        <f t="shared" si="30"/>
        <v>37376.24701942769</v>
      </c>
    </row>
    <row r="353" spans="5:9" x14ac:dyDescent="0.25">
      <c r="E353">
        <f t="shared" si="26"/>
        <v>348</v>
      </c>
      <c r="F353" s="8">
        <f t="shared" si="27"/>
        <v>218.02810761332955</v>
      </c>
      <c r="G353" s="8">
        <f t="shared" si="28"/>
        <v>2775.8331206929947</v>
      </c>
      <c r="H353" s="8">
        <f t="shared" si="29"/>
        <v>2993.8612283063244</v>
      </c>
      <c r="I353" s="8">
        <f t="shared" si="30"/>
        <v>34600.413898734696</v>
      </c>
    </row>
    <row r="354" spans="5:9" x14ac:dyDescent="0.25">
      <c r="E354">
        <f t="shared" si="26"/>
        <v>349</v>
      </c>
      <c r="F354" s="8">
        <f t="shared" si="27"/>
        <v>201.83574774262044</v>
      </c>
      <c r="G354" s="8">
        <f t="shared" si="28"/>
        <v>2792.0254805637037</v>
      </c>
      <c r="H354" s="8">
        <f t="shared" si="29"/>
        <v>2993.8612283063239</v>
      </c>
      <c r="I354" s="8">
        <f t="shared" si="30"/>
        <v>31808.388418170991</v>
      </c>
    </row>
    <row r="355" spans="5:9" x14ac:dyDescent="0.25">
      <c r="E355">
        <f t="shared" si="26"/>
        <v>350</v>
      </c>
      <c r="F355" s="8">
        <f t="shared" si="27"/>
        <v>185.54893243933213</v>
      </c>
      <c r="G355" s="8">
        <f t="shared" si="28"/>
        <v>2808.3122958669924</v>
      </c>
      <c r="H355" s="8">
        <f t="shared" si="29"/>
        <v>2993.8612283063244</v>
      </c>
      <c r="I355" s="8">
        <f t="shared" si="30"/>
        <v>29000.076122303999</v>
      </c>
    </row>
    <row r="356" spans="5:9" x14ac:dyDescent="0.25">
      <c r="E356">
        <f t="shared" si="26"/>
        <v>351</v>
      </c>
      <c r="F356" s="8">
        <f t="shared" si="27"/>
        <v>169.16711071344136</v>
      </c>
      <c r="G356" s="8">
        <f t="shared" si="28"/>
        <v>2824.6941175928828</v>
      </c>
      <c r="H356" s="8">
        <f t="shared" si="29"/>
        <v>2993.8612283063239</v>
      </c>
      <c r="I356" s="8">
        <f t="shared" si="30"/>
        <v>26175.382004711115</v>
      </c>
    </row>
    <row r="357" spans="5:9" x14ac:dyDescent="0.25">
      <c r="E357">
        <f t="shared" si="26"/>
        <v>352</v>
      </c>
      <c r="F357" s="8">
        <f t="shared" si="27"/>
        <v>152.68972836081622</v>
      </c>
      <c r="G357" s="8">
        <f t="shared" si="28"/>
        <v>2841.1714999455085</v>
      </c>
      <c r="H357" s="8">
        <f t="shared" si="29"/>
        <v>2993.8612283063248</v>
      </c>
      <c r="I357" s="8">
        <f t="shared" si="30"/>
        <v>23334.210504765608</v>
      </c>
    </row>
    <row r="358" spans="5:9" x14ac:dyDescent="0.25">
      <c r="E358">
        <f t="shared" si="26"/>
        <v>353</v>
      </c>
      <c r="F358" s="8">
        <f t="shared" si="27"/>
        <v>136.1162279444674</v>
      </c>
      <c r="G358" s="8">
        <f t="shared" si="28"/>
        <v>2857.7450003618569</v>
      </c>
      <c r="H358" s="8">
        <f t="shared" si="29"/>
        <v>2993.8612283063244</v>
      </c>
      <c r="I358" s="8">
        <f t="shared" si="30"/>
        <v>20476.46550440375</v>
      </c>
    </row>
    <row r="359" spans="5:9" x14ac:dyDescent="0.25">
      <c r="E359">
        <f t="shared" si="26"/>
        <v>354</v>
      </c>
      <c r="F359" s="8">
        <f t="shared" si="27"/>
        <v>119.44604877568989</v>
      </c>
      <c r="G359" s="8">
        <f t="shared" si="28"/>
        <v>2874.4151795306343</v>
      </c>
      <c r="H359" s="8">
        <f t="shared" si="29"/>
        <v>2993.8612283063244</v>
      </c>
      <c r="I359" s="8">
        <f t="shared" si="30"/>
        <v>17602.050324873115</v>
      </c>
    </row>
    <row r="360" spans="5:9" x14ac:dyDescent="0.25">
      <c r="E360">
        <f t="shared" si="26"/>
        <v>355</v>
      </c>
      <c r="F360" s="8">
        <f t="shared" si="27"/>
        <v>102.67862689509454</v>
      </c>
      <c r="G360" s="8">
        <f t="shared" si="28"/>
        <v>2891.1826014112298</v>
      </c>
      <c r="H360" s="8">
        <f t="shared" si="29"/>
        <v>2993.8612283063244</v>
      </c>
      <c r="I360" s="8">
        <f t="shared" si="30"/>
        <v>14710.867723461884</v>
      </c>
    </row>
    <row r="361" spans="5:9" x14ac:dyDescent="0.25">
      <c r="E361">
        <f t="shared" si="26"/>
        <v>356</v>
      </c>
      <c r="F361" s="8">
        <f t="shared" si="27"/>
        <v>85.813395053529021</v>
      </c>
      <c r="G361" s="8">
        <f t="shared" si="28"/>
        <v>2908.0478332527955</v>
      </c>
      <c r="H361" s="8">
        <f t="shared" si="29"/>
        <v>2993.8612283063244</v>
      </c>
      <c r="I361" s="8">
        <f t="shared" si="30"/>
        <v>11802.819890209088</v>
      </c>
    </row>
    <row r="362" spans="5:9" x14ac:dyDescent="0.25">
      <c r="E362">
        <f t="shared" si="26"/>
        <v>357</v>
      </c>
      <c r="F362" s="8">
        <f t="shared" si="27"/>
        <v>68.849782692887729</v>
      </c>
      <c r="G362" s="8">
        <f t="shared" si="28"/>
        <v>2925.011445613437</v>
      </c>
      <c r="H362" s="8">
        <f t="shared" si="29"/>
        <v>2993.8612283063248</v>
      </c>
      <c r="I362" s="8">
        <f t="shared" si="30"/>
        <v>8877.808444595652</v>
      </c>
    </row>
    <row r="363" spans="5:9" x14ac:dyDescent="0.25">
      <c r="E363">
        <f t="shared" si="26"/>
        <v>358</v>
      </c>
      <c r="F363" s="8">
        <f t="shared" si="27"/>
        <v>51.787215926809338</v>
      </c>
      <c r="G363" s="8">
        <f t="shared" si="28"/>
        <v>2942.0740123795154</v>
      </c>
      <c r="H363" s="8">
        <f t="shared" si="29"/>
        <v>2993.8612283063248</v>
      </c>
      <c r="I363" s="8">
        <f t="shared" si="30"/>
        <v>5935.7344322161371</v>
      </c>
    </row>
    <row r="364" spans="5:9" x14ac:dyDescent="0.25">
      <c r="E364">
        <f t="shared" si="26"/>
        <v>359</v>
      </c>
      <c r="F364" s="8">
        <f t="shared" si="27"/>
        <v>34.625117521262162</v>
      </c>
      <c r="G364" s="8">
        <f t="shared" si="28"/>
        <v>2959.236110785062</v>
      </c>
      <c r="H364" s="8">
        <f t="shared" si="29"/>
        <v>2993.8612283063244</v>
      </c>
      <c r="I364" s="8">
        <f t="shared" si="30"/>
        <v>2976.4983214310751</v>
      </c>
    </row>
    <row r="365" spans="5:9" x14ac:dyDescent="0.25">
      <c r="E365">
        <f t="shared" si="26"/>
        <v>360</v>
      </c>
      <c r="F365" s="8">
        <f t="shared" si="27"/>
        <v>17.36290687501597</v>
      </c>
      <c r="G365" s="8">
        <f t="shared" si="28"/>
        <v>2976.4983214313083</v>
      </c>
      <c r="H365" s="8">
        <f t="shared" si="29"/>
        <v>2993.8612283063244</v>
      </c>
      <c r="I365" s="8">
        <f t="shared" si="30"/>
        <v>-2.3328539100475609E-10</v>
      </c>
    </row>
  </sheetData>
  <conditionalFormatting sqref="E6:I365">
    <cfRule type="expression" dxfId="1" priority="2">
      <formula>NOT(ISBLANK(E6))</formula>
    </cfRule>
  </conditionalFormatting>
  <conditionalFormatting sqref="F4:H4">
    <cfRule type="expression" dxfId="0" priority="1">
      <formula>NOT(ISBLANK(F4))</formula>
    </cfRule>
  </conditionalFormatting>
  <hyperlinks>
    <hyperlink ref="K20" r:id="rId1" xr:uid="{E61AF082-431A-45F5-87C9-DA4CBFDB6184}"/>
    <hyperlink ref="K22" location="Sheet1!E4" display="Modern Excel solution" xr:uid="{92E5F967-4282-424F-9A75-261AA5B9F1EA}"/>
    <hyperlink ref="K23" location="Sheet2!E6" display="Legacy Excel solution" xr:uid="{1B5FC28B-BD1F-4B9F-B683-A289EF3B03AA}"/>
  </hyperlinks>
  <pageMargins left="0.7" right="0.7" top="0.75" bottom="0.75" header="0.3" footer="0.3"/>
  <pageSetup orientation="portrait" horizontalDpi="200" verticalDpi="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Sheet1</vt:lpstr>
      <vt:lpstr>Sheet2</vt:lpstr>
      <vt:lpstr>intAnnual</vt:lpstr>
      <vt:lpstr>loanAmt</vt:lpstr>
      <vt:lpstr>loanYears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Dave Bruns</dc:creator>
  <cp:lastModifiedBy>Dave Bruns, Exceljet</cp:lastModifiedBy>
  <dcterms:created xsi:type="dcterms:W3CDTF">2019-08-11T20:44:24Z</dcterms:created>
  <dcterms:modified xsi:type="dcterms:W3CDTF">2023-10-20T14:13:20Z</dcterms:modified>
</cp:coreProperties>
</file>